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8555" windowHeight="11775" activeTab="0"/>
  </bookViews>
  <sheets>
    <sheet name="форма 2п -МО" sheetId="1" r:id="rId1"/>
  </sheets>
  <definedNames>
    <definedName name="Z_389E507A_EB87_4527_A335_078092A51C31_.wvu.PrintTitles" localSheetId="0" hidden="1">'форма 2п -МО'!$6:$8</definedName>
    <definedName name="Z_572789DB_D21D_4837_BB9E_B477FFDE0D23_.wvu.PrintTitles" localSheetId="0" hidden="1">'форма 2п -МО'!$6:$8</definedName>
    <definedName name="Z_92F9A194_0987_4582_AA93_7B44DB05FAC4_.wvu.PrintTitles" localSheetId="0" hidden="1">'форма 2п -МО'!$6:$8</definedName>
    <definedName name="Z_CF7E4A27_B502_42D5_A106_9D2858373B0B_.wvu.PrintTitles" localSheetId="0" hidden="1">'форма 2п -МО'!$6:$8</definedName>
    <definedName name="_xlnm.Print_Titles" localSheetId="0">'форма 2п -МО'!$6:$8</definedName>
  </definedNames>
  <calcPr fullCalcOnLoad="1"/>
</workbook>
</file>

<file path=xl/sharedStrings.xml><?xml version="1.0" encoding="utf-8"?>
<sst xmlns="http://schemas.openxmlformats.org/spreadsheetml/2006/main" count="440" uniqueCount="266">
  <si>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</si>
  <si>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</si>
  <si>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</si>
  <si>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</si>
  <si>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</si>
  <si>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</si>
  <si>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</si>
  <si>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</si>
  <si>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</si>
  <si>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</si>
  <si>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</si>
  <si>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</si>
  <si>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</si>
  <si>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</si>
  <si>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</si>
  <si>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</si>
  <si>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</si>
  <si>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</si>
  <si>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в том числе:</t>
  </si>
  <si>
    <t>Валовой сбор зерна (в весе после доработки)</t>
  </si>
  <si>
    <t>тыс. тонн</t>
  </si>
  <si>
    <t>Валовой сбор семян масличных культур – всего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</si>
  <si>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</si>
  <si>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</si>
  <si>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</si>
  <si>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</si>
  <si>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</si>
  <si>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</si>
  <si>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</si>
  <si>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</si>
  <si>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млн.тонн</t>
  </si>
  <si>
    <t>Нефть добытая, включая газовый конденсат</t>
  </si>
  <si>
    <t>Газ природный и попутный</t>
  </si>
  <si>
    <t>млрд.куб.м.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</si>
  <si>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</si>
  <si>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</si>
  <si>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</si>
  <si>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</si>
  <si>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</si>
  <si>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тыс. дкл</t>
  </si>
  <si>
    <t>Водка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</si>
  <si>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</si>
  <si>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</si>
  <si>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</si>
  <si>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</si>
  <si>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</si>
  <si>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</si>
  <si>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</si>
  <si>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</si>
  <si>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</si>
  <si>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</si>
  <si>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</si>
  <si>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</si>
  <si>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</si>
  <si>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</si>
  <si>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</si>
  <si>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</si>
  <si>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</si>
  <si>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</si>
  <si>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</si>
  <si>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</si>
  <si>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</si>
  <si>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</si>
  <si>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</si>
  <si>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Объем работ, выполненных по виду экономической деятельности "Строительство" (Раздел F)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</si>
  <si>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</si>
  <si>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</si>
  <si>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</si>
  <si>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</si>
  <si>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</si>
  <si>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</si>
  <si>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</si>
  <si>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</si>
  <si>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</si>
  <si>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</si>
  <si>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</si>
  <si>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</si>
  <si>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</si>
  <si>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</si>
  <si>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</si>
  <si>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</si>
  <si>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</si>
  <si>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</si>
  <si>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в ценах соответствующих лет; % от оборота розничной торговли субъекта Российской Федерации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</si>
  <si>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</si>
  <si>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</si>
  <si>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</si>
  <si>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единиц</t>
  </si>
  <si>
    <t>тыс. чел.</t>
  </si>
  <si>
    <t xml:space="preserve">млрд. руб. 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</si>
  <si>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</si>
  <si>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</si>
  <si>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</si>
  <si>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</si>
  <si>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</si>
  <si>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</si>
  <si>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</si>
  <si>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</si>
  <si>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</si>
  <si>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</si>
  <si>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</si>
  <si>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</si>
  <si>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</si>
  <si>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</si>
  <si>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</si>
  <si>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</si>
  <si>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</si>
  <si>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 xml:space="preserve">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</si>
  <si>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</si>
  <si>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</si>
  <si>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r>
      <t>Топливо печное бытовое</t>
    </r>
    <r>
      <rPr>
        <b/>
        <sz val="14"/>
        <color indexed="8"/>
        <rFont val="Times New Roman"/>
        <family val="1"/>
      </rPr>
      <t xml:space="preserve">, </t>
    </r>
    <r>
      <rPr>
        <sz val="14"/>
        <color indexed="8"/>
        <rFont val="Times New Roman"/>
        <family val="1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</si>
  <si>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Показатели</t>
  </si>
  <si>
    <t>Единица измерения</t>
  </si>
  <si>
    <t>отчет</t>
  </si>
  <si>
    <t>оценка</t>
  </si>
  <si>
    <t>прогноз</t>
  </si>
  <si>
    <t>% к предыдущему году</t>
  </si>
  <si>
    <t xml:space="preserve">млн. руб. </t>
  </si>
  <si>
    <t>Добыча полезных ископаемых</t>
  </si>
  <si>
    <t>Обрабатывающие производства</t>
  </si>
  <si>
    <t>Индекс потребительских цен на продукцию общественного питания за период с начала года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</si>
  <si>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</si>
  <si>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</si>
  <si>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</si>
  <si>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Индекс-дефлятор отрузки - РАЗДЕЛ B: Добыча полезных ископаемых</t>
  </si>
  <si>
    <t>Индекс производства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</si>
  <si>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- 08 Добыча прочих полезных ископаемых</t>
  </si>
  <si>
    <t>Индекс-дефлятор отрузки - 08 Добыча прочих полезных ископаемых</t>
  </si>
  <si>
    <t>Индекс производства - 08 Добыча прочих полезных ископаемых</t>
  </si>
  <si>
    <t>Индекс-дефлятор отрузки - РАЗДЕЛ C: Обрабатывающие производства</t>
  </si>
  <si>
    <t>Индекс производства - РАЗДЕЛ C: Обрабатывающие производства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</si>
  <si>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</si>
  <si>
    <t>Индекс-дефлятор отрузки - 10 Производство пищевых продуктов</t>
  </si>
  <si>
    <t>Индекс производства - 10 Производство пищевых продуктов</t>
  </si>
  <si>
    <t>Объем отгруженных товаров собственного производства, выполненных работ и услуг собственными силами - 11 Производство напитков</t>
  </si>
  <si>
    <t>Индекс-дефлятор отрузки - 11 Производство напитков</t>
  </si>
  <si>
    <t>Индекс производства - 11 Производство напитков</t>
  </si>
  <si>
    <t>Объем отгруженных товаров собственного производства, выполненных работ и услуг собственными силами - 13 Производство текстильных изделий</t>
  </si>
  <si>
    <t>Индекс-дефлятор отрузки - 13 Производство текстильных изделий</t>
  </si>
  <si>
    <t>Индекс производства - 13 Производство текстильных изделий</t>
  </si>
  <si>
    <t>Объем отгруженных товаров собственного производства, выполненных работ и услуг собственными силами - 14 Производство одежды</t>
  </si>
  <si>
    <t>Индекс-дефлятор отрузки - 14 Производство одежды</t>
  </si>
  <si>
    <t>Индекс производства - 14 Производство одежды</t>
  </si>
  <si>
    <t>Объем отгруженных товаров собственного производства, выполненных работ и услуг собственными силами - 15 Производство кожи и изделий из кожи</t>
  </si>
  <si>
    <t>Индекс-дефлятор отрузки - 15 Производство кожи и изделий из кожи</t>
  </si>
  <si>
    <t>Индекс производства - 15 Производство кожи и изделий из кожи</t>
  </si>
  <si>
    <t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</si>
  <si>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Индекс-дефлятор отрузки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</si>
  <si>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 производства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</si>
  <si>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Объем отгруженных товаров собственного производства, выполненных работ и услуг собственными силами - 17 Производство бумаги и бумажных изделий </t>
  </si>
  <si>
    <t xml:space="preserve">Индекс-дефлятор отрузки - 17 Производство бумаги и бумажных изделий </t>
  </si>
  <si>
    <t xml:space="preserve">Индекс производства - 17 Производство бумаги и бумажных изделий 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</si>
  <si>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</t>
  </si>
  <si>
    <t>Индекс-дефлятор отрузки - 18 Деятельность полиграфическая и копирование носителей информации</t>
  </si>
  <si>
    <t>Индекс производства - 18 Деятельность полиграфическая и копирование носителей информации</t>
  </si>
  <si>
    <t>Объем отгруженных товаров собственного производства, выполненных работ и услуг собственными силами - 19 Производство кокса и нефтепродуктов</t>
  </si>
  <si>
    <t>Индекс-дефлятор отрузки - 19 Производство кокса и нефтепродуктов</t>
  </si>
  <si>
    <t>Индекс производства - 19 Производство кокса и нефтепродуктов</t>
  </si>
  <si>
    <t>Объем отгруженных товаров собственного производства, выполненных работ и услуг собственными силами - 20 Производство химических веществ и химических продуктов</t>
  </si>
  <si>
    <t>Индекс-дефлятор отрузки - 20 Производство химических веществ и химических продуктов</t>
  </si>
  <si>
    <t>Индекс производства - 20 Производство химических веществ и химических продуктов</t>
  </si>
  <si>
    <t>Объем отгруженных товаров собственного производства, выполненных работ и услуг собственными силами - 21 Производство лекарственных средств и материалов, применяемых в медицинских целях</t>
  </si>
  <si>
    <t>Индекс-дефлятор отрузки - 21 Производство лекарственных средств и материалов, применяемых в медицинских целях</t>
  </si>
  <si>
    <t>Индекс производства - 21 Производство лекарственных средств и материалов, применяемых в медицинских целях</t>
  </si>
  <si>
    <t>Объем отгруженных товаров собственного производства, выполненных работ и услуг собственными силами - 22 Производство резиновых и пластмассовых изделий</t>
  </si>
  <si>
    <t>Индекс-дефлятор отрузки - 22 Производство резиновых и пластмассовых изделий</t>
  </si>
  <si>
    <t>Индекс производства - 22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</si>
  <si>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- 23 Производство прочей неметаллической минеральной продукции</t>
  </si>
  <si>
    <t>Индекс-дефлятор отрузки - 23 Производство прочей неметаллической минеральной продукции</t>
  </si>
  <si>
    <t>Индекс производства - 23 Производство прочей неметаллической минеральной продукции</t>
  </si>
  <si>
    <t xml:space="preserve">Объем отгруженных товаров собственного производства, выполненных работ и услуг собственными силами - 24 Производство металлургическое </t>
  </si>
  <si>
    <t xml:space="preserve">Индекс-дефлятор отрузки - 24 Производство металлургическое </t>
  </si>
  <si>
    <t xml:space="preserve">Индекс производства - 24 Производство металлургическое </t>
  </si>
  <si>
    <t>Объем отгруженных товаров собственного производства, выполненных работ и услуг собственными силами - 25 Производство готовых металлических изделий, кроме машин и оборудования</t>
  </si>
  <si>
    <t>Индекс-дефлятор отрузки - 25 Производство готовых металлических изделий, кроме машин и оборудования</t>
  </si>
  <si>
    <t>Индекс производства - 25 Производство готовых металлических изделий, кроме машин и оборудования</t>
  </si>
  <si>
    <t>Объем отгруженных товаров собственного производства, выполненных работ и услуг собственными силами - 26 Производство компьютеров, электронных и  оптических изделий</t>
  </si>
  <si>
    <t>Индекс-дефлятор отрузки - 26 Производство компьютеров, электронных и  оптических изделий</t>
  </si>
  <si>
    <t>Индекс производства - 26 Производство компьютеров, электронных и  оптических изделий</t>
  </si>
  <si>
    <t>Объем отгруженных товаров собственного производства, выполненных работ и услуг собственными силами - 27 Производство электрического оборудования</t>
  </si>
  <si>
    <t>Индекс-дефлятор отрузки - 27 Производство электрического оборудования</t>
  </si>
  <si>
    <t>Индекс производства - 27 Производство электрического оборудования</t>
  </si>
  <si>
    <t>Объем отгруженных товаров собственного производства, выполненных работ и услуг собственными силами - 28 Производство машин и оборудования, не включенных в другие группировки</t>
  </si>
  <si>
    <t>Индекс-дефлятор отрузки - 28 Производство машин и оборудования, не включенных в другие группировки</t>
  </si>
  <si>
    <t>Индекс производства - 28 Производство машин и оборудования, не включенных в другие группировки</t>
  </si>
  <si>
    <t>Объем отгруженных товаров собственного производства, выполненных работ и услуг собственными силами - 29 Производство автотранспортных средств, прицепов и полуприцепов</t>
  </si>
  <si>
    <t>Индекс-дефлятор отрузки - 29 Производство автотранспортных средств, прицепов и полуприцепов</t>
  </si>
  <si>
    <t>Индекс производства - 29 Производство автотранспортных средств, прицепов и полуприцепов</t>
  </si>
  <si>
    <t>Объем отгруженных товаров собственного производства, выполненных работ и услуг собственными силами - 30 Производство прочих транспортных средств и оборудования</t>
  </si>
  <si>
    <t>Индекс-дефлятор отрузки - 30 Производство прочих транспортных средств и оборудования</t>
  </si>
  <si>
    <t>Индекс производства - 30 Производство прочих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</si>
  <si>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- 31 Производство мебели</t>
  </si>
  <si>
    <t>Индекс-дефлятор отрузки - 31 Производство мебели</t>
  </si>
  <si>
    <t>Индекс производства - 31 Производство мебели</t>
  </si>
  <si>
    <t>Объем отгруженных товаров собственного производства, выполненных работ и услуг собственными силами - 32 Производство прочих готовых изделий</t>
  </si>
  <si>
    <t>Индекс-дефлятор отрузки - 32 Производство прочих готовых изделий</t>
  </si>
  <si>
    <t>Индекс производства - 32 Производство прочих готовых изделий</t>
  </si>
  <si>
    <t>Объем отгруженных товаров собственного производства, выполненных работ и услуг собственными силами - 33 Ремонт и монтаж машин и оборудования</t>
  </si>
  <si>
    <t>Индекс-дефлятор отрузки - 33 Ремонт и монтаж машин и оборудования</t>
  </si>
  <si>
    <t>Индекс производства - 33 Ремонт и монтаж машин и оборудования</t>
  </si>
  <si>
    <t>Обеспечение электрической энергией, газом и паром; кондиционирование воздуха</t>
  </si>
  <si>
    <t>Индекс-дефлятор отгрузки - РАЗДЕЛ E: Водоснабжение; водоотведение, организация сбора и утилизации отходов, деятельность по ликвидации загрязнений</t>
  </si>
  <si>
    <t>Индекс производства - РАЗДЕЛ E: Водоснабжение; водоотведение, организация сбора и утилизации отходов, деятельность по ликвидации загрязнений</t>
  </si>
  <si>
    <t>Водоснабжение; водоотведение, организация сбора и утилизации отходов, деятельность по ликвидации загрязнений</t>
  </si>
  <si>
    <t>базовый</t>
  </si>
  <si>
    <t>консервативный</t>
  </si>
  <si>
    <t>1 вариант</t>
  </si>
  <si>
    <t>2 вариант</t>
  </si>
  <si>
    <t>Индекс-дефлятор отгрузки - РАЗДЕЛ D: Обеспечение электрической энергией, газом и паром; кондиционирование воздуха</t>
  </si>
  <si>
    <t>Индекс производства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</si>
  <si>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- 06 Добыча сырой нефти и природного газа</t>
  </si>
  <si>
    <t>Индекс-дефлятор отрузки - 06 Добыча сырой нефти и природного газа</t>
  </si>
  <si>
    <t>Индекс производства - 06 Добыча сырой нефти и природного газа</t>
  </si>
  <si>
    <t>Объем отгруженных товаров собственного производства, выполненных работ и услуг собственными силами - 09 Предоставление услуг в области добычи полезных ископаемых</t>
  </si>
  <si>
    <t>Индекс-дефлятор отрузки - 09 Предоставление услуг в области добычи полезных ископаемых</t>
  </si>
  <si>
    <t>Индекс производства - 09 Предоставление услуг в области добычи полезных ископаемых</t>
  </si>
  <si>
    <t>Индекс-дефлятор по объему работ, выполненных по виду деятельности "Строительство" (Раздел F)</t>
  </si>
  <si>
    <t>Приложение</t>
  </si>
  <si>
    <t>1. Промышленное производство (BCDE)</t>
  </si>
  <si>
    <t>2. Сельское хозяйство</t>
  </si>
  <si>
    <t>3. Транспорт</t>
  </si>
  <si>
    <t xml:space="preserve">Производство важнейших видов продукции в натуральном выражении </t>
  </si>
  <si>
    <t>4. Строительство</t>
  </si>
  <si>
    <t>5. Инвестиции</t>
  </si>
  <si>
    <t>6. Торговля и услуги населению</t>
  </si>
  <si>
    <t>7. Малое и среднее предпринимательство, включая микропредприятия</t>
  </si>
  <si>
    <t>Номинальная начисленная среднемесячная заработная плата работников организаций</t>
  </si>
  <si>
    <t>руб/мес</t>
  </si>
  <si>
    <t>Темп номинальной начисленной среднемесячной заработной платы работников организаций</t>
  </si>
  <si>
    <t>% г/г</t>
  </si>
  <si>
    <t>Фонд заработной платы работников организаций</t>
  </si>
  <si>
    <t>Темп роста фонда заработной платы работников организаций</t>
  </si>
  <si>
    <t>Численность населения (в среднегодовом исчислении)</t>
  </si>
  <si>
    <t>тыс.чел.</t>
  </si>
  <si>
    <t>Численность населения трудоспособного возраста</t>
  </si>
  <si>
    <t>Численность населения старше трудоспособного возраста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</si>
  <si>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</si>
  <si>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</si>
  <si>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</si>
  <si>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</si>
  <si>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</si>
  <si>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</si>
  <si>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Миграционный прирост (убыль)</t>
  </si>
  <si>
    <t>тыс. чел</t>
  </si>
  <si>
    <t>целевой</t>
  </si>
  <si>
    <t>3 вариант</t>
  </si>
  <si>
    <t>Объем отгруженных товаров собственного производства, выполненных работ и услуг собственными силами (по полному кругу предприятий)</t>
  </si>
  <si>
    <t>Объем отгруженных товаров собственного производства, выполненных работ и услуг собственными силами (по крупным и средним предприятиям)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</si>
  <si>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  (по полному кругу предприятий)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</si>
  <si>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 (по крупным и средним предприятиям)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</si>
  <si>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 (по крупным и средним предприятиям)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</si>
  <si>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 (по полному кругу предприятий)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</si>
  <si>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(по крупным и средним предприятиям)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</si>
  <si>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(по полному кругу предприятий)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</si>
  <si>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 (по крупным и средним предприятиям)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</si>
  <si>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 (по полному кругу предприятий)</t>
  </si>
  <si>
    <t>Показатели прогноза социально-экономического развития муниципального района (городского округа)Томской области на 2024-2026 годы</t>
  </si>
  <si>
    <t>8. Население</t>
  </si>
  <si>
    <t>9. Труд и занятость</t>
  </si>
  <si>
    <t>Индекс физического объема оборота розничной торговли</t>
  </si>
  <si>
    <t>Индекс физического объема оборота общественного питания</t>
  </si>
  <si>
    <t xml:space="preserve">Индекс физического объема оборота розничной торговли по торговым сетям </t>
  </si>
  <si>
    <t>Индекс физического объема объема платных услуг населению</t>
  </si>
  <si>
    <t>Индекс промышленного производства *</t>
  </si>
  <si>
    <t>* расчет индекса промышленного производства, а также индексов производства по разделам и отраслям предполагается по полному кругу предприятий</t>
  </si>
  <si>
    <t>МО "Александровский район"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</si>
</sst>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_)"/>
    <numFmt numFmtId="175" formatCode="0.0_)"/>
  </numFmts>
  <fonts count="47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0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174" fontId="10" fillId="0" borderId="0">
      <alignment/>
      <protection/>
    </xf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Alignment="1">
      <alignment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 shrinkToFit="1"/>
      <protection/>
    </xf>
    <xf numFmtId="0" fontId="6" fillId="0" borderId="10" xfId="0" applyFont="1" applyFill="1" applyBorder="1" applyAlignment="1">
      <alignment horizontal="left" vertical="center" wrapText="1" shrinkToFit="1"/>
    </xf>
    <xf numFmtId="0" fontId="3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46" fillId="0" borderId="0" xfId="0" applyFont="1" applyFill="1" applyAlignment="1">
      <alignment vertical="center" wrapText="1"/>
    </xf>
    <xf numFmtId="173" fontId="2" fillId="0" borderId="10" xfId="0" applyNumberFormat="1" applyFont="1" applyFill="1" applyBorder="1" applyAlignment="1" applyProtection="1">
      <alignment horizontal="right" wrapText="1"/>
      <protection/>
    </xf>
    <xf numFmtId="173" fontId="2" fillId="0" borderId="10" xfId="0" applyNumberFormat="1" applyFont="1" applyFill="1" applyBorder="1" applyAlignment="1" applyProtection="1">
      <alignment horizontal="right" wrapText="1"/>
      <protection locked="0"/>
    </xf>
    <xf numFmtId="173" fontId="2" fillId="0" borderId="10" xfId="0" applyNumberFormat="1" applyFont="1" applyFill="1" applyBorder="1" applyAlignment="1">
      <alignment horizontal="right" wrapText="1" shrinkToFit="1"/>
    </xf>
    <xf numFmtId="172" fontId="6" fillId="0" borderId="0" xfId="0" applyNumberFormat="1" applyFont="1" applyAlignment="1">
      <alignment/>
    </xf>
    <xf numFmtId="173" fontId="2" fillId="33" borderId="10" xfId="0" applyNumberFormat="1" applyFont="1" applyFill="1" applyBorder="1" applyAlignment="1" applyProtection="1">
      <alignment horizontal="right" wrapText="1"/>
      <protection/>
    </xf>
    <xf numFmtId="173" fontId="2" fillId="33" borderId="10" xfId="0" applyNumberFormat="1" applyFont="1" applyFill="1" applyBorder="1" applyAlignment="1" applyProtection="1">
      <alignment horizontal="right" wrapText="1"/>
      <protection locked="0"/>
    </xf>
    <xf numFmtId="172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33" borderId="10" xfId="0" applyNumberFormat="1" applyFont="1" applyFill="1" applyBorder="1" applyAlignment="1" applyProtection="1">
      <alignment horizontal="center" vertical="center" wrapText="1"/>
      <protection/>
    </xf>
    <xf numFmtId="172" fontId="2" fillId="33" borderId="10" xfId="0" applyNumberFormat="1" applyFont="1" applyFill="1" applyBorder="1" applyAlignment="1" applyProtection="1">
      <alignment horizontal="right" wrapText="1"/>
      <protection locked="0"/>
    </xf>
    <xf numFmtId="172" fontId="6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172" fontId="6" fillId="33" borderId="10" xfId="54" applyNumberFormat="1" applyFont="1" applyFill="1" applyBorder="1" applyAlignment="1">
      <alignment horizontal="center" vertical="center"/>
      <protection/>
    </xf>
    <xf numFmtId="172" fontId="6" fillId="33" borderId="10" xfId="0" applyNumberFormat="1" applyFont="1" applyFill="1" applyBorder="1" applyAlignment="1">
      <alignment/>
    </xf>
    <xf numFmtId="173" fontId="2" fillId="0" borderId="10" xfId="0" applyNumberFormat="1" applyFont="1" applyFill="1" applyBorder="1" applyAlignment="1">
      <alignment horizontal="right" wrapText="1"/>
    </xf>
    <xf numFmtId="173" fontId="6" fillId="0" borderId="10" xfId="0" applyNumberFormat="1" applyFont="1" applyFill="1" applyBorder="1" applyAlignment="1" applyProtection="1">
      <alignment horizontal="right" wrapText="1"/>
      <protection/>
    </xf>
    <xf numFmtId="173" fontId="9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 applyProtection="1">
      <alignment horizontal="right" wrapText="1" shrinkToFit="1"/>
      <protection locked="0"/>
    </xf>
    <xf numFmtId="175" fontId="5" fillId="0" borderId="0" xfId="54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 wrapText="1" shrinkToFit="1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6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5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227"/>
  <sheetViews>
    <sheetView tabSelected="1" zoomScale="70" zoomScaleNormal="70" zoomScalePageLayoutView="0" workbookViewId="0" topLeftCell="A1">
      <pane ySplit="9" topLeftCell="A10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3.00390625" style="0" customWidth="1"/>
    <col min="2" max="2" width="78.625" style="0" customWidth="1"/>
    <col min="3" max="3" width="28.75390625" style="0" customWidth="1"/>
    <col min="4" max="4" width="19.00390625" style="0" customWidth="1"/>
    <col min="5" max="5" width="20.125" style="0" customWidth="1"/>
    <col min="6" max="6" width="25.00390625" style="0" customWidth="1"/>
    <col min="7" max="8" width="14.75390625" style="0" customWidth="1"/>
    <col min="9" max="10" width="12.25390625" style="0" customWidth="1"/>
    <col min="11" max="11" width="13.75390625" style="0" customWidth="1"/>
    <col min="12" max="15" width="12.25390625" style="0" customWidth="1"/>
    <col min="16" max="16" width="14.625" style="0" customWidth="1"/>
  </cols>
  <sheetData>
    <row r="2" spans="2:15" ht="20.25">
      <c r="B2" s="50" t="s">
        <v>217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2:25" ht="20.25" customHeight="1">
      <c r="B3" s="49" t="s">
        <v>256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2:16" ht="20.25" customHeight="1">
      <c r="B4" s="51" t="s">
        <v>265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21"/>
    </row>
    <row r="5" ht="12.75">
      <c r="B5" t="s">
        <v>107</v>
      </c>
    </row>
    <row r="6" spans="2:15" ht="18.75">
      <c r="B6" s="41" t="s">
        <v>111</v>
      </c>
      <c r="C6" s="41" t="s">
        <v>112</v>
      </c>
      <c r="D6" s="1" t="s">
        <v>113</v>
      </c>
      <c r="E6" s="2" t="s">
        <v>113</v>
      </c>
      <c r="F6" s="2" t="s">
        <v>114</v>
      </c>
      <c r="G6" s="44" t="s">
        <v>115</v>
      </c>
      <c r="H6" s="45"/>
      <c r="I6" s="45"/>
      <c r="J6" s="45"/>
      <c r="K6" s="45"/>
      <c r="L6" s="45"/>
      <c r="M6" s="45"/>
      <c r="N6" s="45"/>
      <c r="O6" s="46"/>
    </row>
    <row r="7" spans="2:15" ht="23.25" customHeight="1">
      <c r="B7" s="42"/>
      <c r="C7" s="42"/>
      <c r="D7" s="41">
        <v>2021</v>
      </c>
      <c r="E7" s="41">
        <v>2022</v>
      </c>
      <c r="F7" s="41">
        <v>2023</v>
      </c>
      <c r="G7" s="44">
        <v>2024</v>
      </c>
      <c r="H7" s="45"/>
      <c r="I7" s="46"/>
      <c r="J7" s="44">
        <v>2025</v>
      </c>
      <c r="K7" s="45"/>
      <c r="L7" s="46"/>
      <c r="M7" s="47">
        <v>2026</v>
      </c>
      <c r="N7" s="47"/>
      <c r="O7" s="48"/>
    </row>
    <row r="8" spans="2:15" ht="37.5" customHeight="1">
      <c r="B8" s="42"/>
      <c r="C8" s="42"/>
      <c r="D8" s="42"/>
      <c r="E8" s="42"/>
      <c r="F8" s="42"/>
      <c r="G8" s="1" t="s">
        <v>205</v>
      </c>
      <c r="H8" s="1" t="s">
        <v>204</v>
      </c>
      <c r="I8" s="1" t="s">
        <v>244</v>
      </c>
      <c r="J8" s="1" t="s">
        <v>205</v>
      </c>
      <c r="K8" s="1" t="s">
        <v>204</v>
      </c>
      <c r="L8" s="1" t="s">
        <v>244</v>
      </c>
      <c r="M8" s="1" t="s">
        <v>205</v>
      </c>
      <c r="N8" s="1" t="s">
        <v>204</v>
      </c>
      <c r="O8" s="1" t="s">
        <v>244</v>
      </c>
    </row>
    <row r="9" spans="2:15" ht="37.5">
      <c r="B9" s="43"/>
      <c r="C9" s="43"/>
      <c r="D9" s="52"/>
      <c r="E9" s="43"/>
      <c r="F9" s="43"/>
      <c r="G9" s="1" t="s">
        <v>206</v>
      </c>
      <c r="H9" s="1" t="s">
        <v>207</v>
      </c>
      <c r="I9" s="1" t="s">
        <v>245</v>
      </c>
      <c r="J9" s="1" t="s">
        <v>206</v>
      </c>
      <c r="K9" s="1" t="s">
        <v>207</v>
      </c>
      <c r="L9" s="1" t="s">
        <v>245</v>
      </c>
      <c r="M9" s="1" t="s">
        <v>206</v>
      </c>
      <c r="N9" s="1" t="s">
        <v>207</v>
      </c>
      <c r="O9" s="1" t="s">
        <v>245</v>
      </c>
    </row>
    <row r="10" spans="2:15" ht="18.75">
      <c r="B10" s="3" t="s">
        <v>218</v>
      </c>
      <c r="C10" s="1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15" ht="56.25">
      <c r="B11" s="6" t="s">
        <v>246</v>
      </c>
      <c r="C11" s="14" t="s">
        <v>117</v>
      </c>
      <c r="D11" s="26">
        <v>37633.1</v>
      </c>
      <c r="E11" s="26">
        <f>E15+E30+E103+E108</f>
        <v>43347.79549999999</v>
      </c>
      <c r="F11" s="26">
        <f>F15+F30+F103+F108</f>
        <v>39883.622382999994</v>
      </c>
      <c r="G11" s="26">
        <f>G15+G30+G103+G108</f>
        <v>41536.9151479276</v>
      </c>
      <c r="H11" s="26">
        <f>H15+H30+H103+H108</f>
        <v>41576.7987703106</v>
      </c>
      <c r="I11" s="26">
        <f>I15+I30+I108+I103</f>
        <v>41616.682392693605</v>
      </c>
      <c r="J11" s="26">
        <f aca="true" t="shared" si="0" ref="J11:O11">J15+J30+J103+J108</f>
        <v>42887.85941880932</v>
      </c>
      <c r="K11" s="26">
        <f t="shared" si="0"/>
        <v>42945.13825718014</v>
      </c>
      <c r="L11" s="26">
        <f t="shared" si="0"/>
        <v>43288.837756406836</v>
      </c>
      <c r="M11" s="26">
        <f t="shared" si="0"/>
        <v>44247.02115185691</v>
      </c>
      <c r="N11" s="26">
        <f t="shared" si="0"/>
        <v>44350.32605168642</v>
      </c>
      <c r="O11" s="26">
        <f t="shared" si="0"/>
        <v>44853.964676414274</v>
      </c>
    </row>
    <row r="12" spans="2:15" ht="56.25">
      <c r="B12" s="6" t="s">
        <v>247</v>
      </c>
      <c r="C12" s="14" t="s">
        <v>117</v>
      </c>
      <c r="D12" s="26">
        <v>37633.1</v>
      </c>
      <c r="E12" s="26">
        <v>108.1</v>
      </c>
      <c r="F12" s="26">
        <v>98.2</v>
      </c>
      <c r="G12" s="26">
        <v>104.5</v>
      </c>
      <c r="H12" s="26">
        <v>104.7</v>
      </c>
      <c r="I12" s="26">
        <v>104.9</v>
      </c>
      <c r="J12" s="26">
        <v>103.5</v>
      </c>
      <c r="K12" s="26">
        <v>103.8</v>
      </c>
      <c r="L12" s="26">
        <v>104</v>
      </c>
      <c r="M12" s="26">
        <v>103.5</v>
      </c>
      <c r="N12" s="26">
        <v>103.7</v>
      </c>
      <c r="O12" s="26">
        <v>104</v>
      </c>
    </row>
    <row r="13" spans="2:15" ht="56.25">
      <c r="B13" s="6" t="s">
        <v>263</v>
      </c>
      <c r="C13" s="14" t="s">
        <v>67</v>
      </c>
      <c r="D13" s="26">
        <v>105.3</v>
      </c>
      <c r="E13" s="27">
        <v>111.4</v>
      </c>
      <c r="F13" s="27">
        <v>97.7</v>
      </c>
      <c r="G13" s="27">
        <v>105</v>
      </c>
      <c r="H13" s="27">
        <v>105.1</v>
      </c>
      <c r="I13" s="27">
        <v>105.3</v>
      </c>
      <c r="J13" s="27">
        <v>104</v>
      </c>
      <c r="K13" s="27">
        <v>104.2</v>
      </c>
      <c r="L13" s="27">
        <v>104.5</v>
      </c>
      <c r="M13" s="27">
        <v>104</v>
      </c>
      <c r="N13" s="27">
        <v>104.1</v>
      </c>
      <c r="O13" s="27">
        <v>104.3</v>
      </c>
    </row>
    <row r="14" spans="2:15" ht="18.75">
      <c r="B14" s="13" t="s">
        <v>118</v>
      </c>
      <c r="C14" s="14"/>
      <c r="D14" s="26"/>
      <c r="E14" s="27"/>
      <c r="F14" s="27"/>
      <c r="G14" s="28"/>
      <c r="H14" s="28"/>
      <c r="I14" s="28"/>
      <c r="J14" s="28"/>
      <c r="K14" s="28"/>
      <c r="L14" s="28"/>
      <c r="M14" s="28"/>
      <c r="N14" s="28"/>
      <c r="O14" s="28"/>
    </row>
    <row r="15" spans="2:15" ht="75">
      <c r="B15" s="15" t="s">
        <v>248</v>
      </c>
      <c r="C15" s="14" t="s">
        <v>117</v>
      </c>
      <c r="D15" s="26">
        <v>30175.4</v>
      </c>
      <c r="E15" s="26">
        <v>35399.14</v>
      </c>
      <c r="F15" s="26">
        <v>31823.7909</v>
      </c>
      <c r="G15" s="29">
        <v>33096.742536</v>
      </c>
      <c r="H15" s="29">
        <v>33128.5663269</v>
      </c>
      <c r="I15" s="29">
        <v>33160.3901178</v>
      </c>
      <c r="J15" s="29">
        <v>34122.423316707</v>
      </c>
      <c r="K15" s="29">
        <v>34155.5518830339</v>
      </c>
      <c r="L15" s="29">
        <v>34486.805722512</v>
      </c>
      <c r="M15" s="29">
        <v>35146.09601620821</v>
      </c>
      <c r="N15" s="29">
        <v>35214.37399140795</v>
      </c>
      <c r="O15" s="29">
        <v>35693.84392279992</v>
      </c>
    </row>
    <row r="16" spans="2:15" ht="75">
      <c r="B16" s="15" t="s">
        <v>249</v>
      </c>
      <c r="C16" s="14" t="s">
        <v>117</v>
      </c>
      <c r="D16" s="26">
        <v>30175.4</v>
      </c>
      <c r="E16" s="26">
        <v>35399.1</v>
      </c>
      <c r="F16" s="26">
        <f>E16*F17%</f>
        <v>31823.7909</v>
      </c>
      <c r="G16" s="29">
        <f>F16*G17%</f>
        <v>33096.742536</v>
      </c>
      <c r="H16" s="29">
        <f>F16*H17%</f>
        <v>33128.5663269</v>
      </c>
      <c r="I16" s="29">
        <f>F16*I17%</f>
        <v>33160.3901178</v>
      </c>
      <c r="J16" s="29">
        <f>H16*J17%</f>
        <v>34122.423316707</v>
      </c>
      <c r="K16" s="29">
        <f>H16*K17%</f>
        <v>34155.5518830339</v>
      </c>
      <c r="L16" s="29">
        <f>I16*L17%</f>
        <v>34486.805722512</v>
      </c>
      <c r="M16" s="29">
        <f>J16*M17%</f>
        <v>35146.09601620821</v>
      </c>
      <c r="N16" s="29">
        <f>K16*N17%</f>
        <v>35214.37399140795</v>
      </c>
      <c r="O16" s="29">
        <f>L16*O17%</f>
        <v>35693.84392279992</v>
      </c>
    </row>
    <row r="17" spans="2:15" ht="40.5" customHeight="1">
      <c r="B17" s="15" t="s">
        <v>124</v>
      </c>
      <c r="C17" s="14" t="s">
        <v>116</v>
      </c>
      <c r="D17" s="26">
        <v>124.9</v>
      </c>
      <c r="E17" s="27">
        <f>E16/D16*100</f>
        <v>117.31112097934077</v>
      </c>
      <c r="F17" s="27">
        <v>89.9</v>
      </c>
      <c r="G17" s="31">
        <v>104</v>
      </c>
      <c r="H17" s="31">
        <v>104.1</v>
      </c>
      <c r="I17" s="28">
        <v>104.2</v>
      </c>
      <c r="J17" s="28">
        <v>103</v>
      </c>
      <c r="K17" s="31">
        <v>103.1</v>
      </c>
      <c r="L17" s="31">
        <v>104</v>
      </c>
      <c r="M17" s="31">
        <v>103</v>
      </c>
      <c r="N17" s="31">
        <v>103.1</v>
      </c>
      <c r="O17" s="31">
        <v>103.5</v>
      </c>
    </row>
    <row r="18" spans="2:15" ht="56.25">
      <c r="B18" s="15" t="s">
        <v>125</v>
      </c>
      <c r="C18" s="14" t="s">
        <v>67</v>
      </c>
      <c r="D18" s="26">
        <v>105.3</v>
      </c>
      <c r="E18" s="27">
        <v>99.4</v>
      </c>
      <c r="F18" s="32">
        <v>86.8</v>
      </c>
      <c r="G18" s="28">
        <v>103.5</v>
      </c>
      <c r="H18" s="28">
        <v>103.7</v>
      </c>
      <c r="I18" s="28">
        <v>103.8</v>
      </c>
      <c r="J18" s="28">
        <v>102.5</v>
      </c>
      <c r="K18" s="28">
        <v>102.8</v>
      </c>
      <c r="L18" s="28">
        <v>103</v>
      </c>
      <c r="M18" s="28">
        <v>102</v>
      </c>
      <c r="N18" s="28">
        <v>102.7</v>
      </c>
      <c r="O18" s="28">
        <v>103</v>
      </c>
    </row>
    <row r="19" spans="2:15" ht="56.25">
      <c r="B19" s="15" t="s">
        <v>210</v>
      </c>
      <c r="C19" s="14" t="s">
        <v>117</v>
      </c>
      <c r="D19" s="26">
        <v>28665.1</v>
      </c>
      <c r="E19" s="27">
        <f>D19/100*E20</f>
        <v>32907.5348</v>
      </c>
      <c r="F19" s="27">
        <f>E19/100*F20</f>
        <v>29254.798437200003</v>
      </c>
      <c r="G19" s="28">
        <f>F19*G20%</f>
        <v>30278.716382502</v>
      </c>
      <c r="H19" s="28">
        <f>F19*H20%</f>
        <v>30366.480777813606</v>
      </c>
      <c r="I19" s="28">
        <f aca="true" t="shared" si="1" ref="I19:O19">F19*I20%</f>
        <v>30424.990374688005</v>
      </c>
      <c r="J19" s="28">
        <f t="shared" si="1"/>
        <v>31156.799157594563</v>
      </c>
      <c r="K19" s="28">
        <f t="shared" si="1"/>
        <v>31277.475201148016</v>
      </c>
      <c r="L19" s="28">
        <f t="shared" si="1"/>
        <v>31368.16507630333</v>
      </c>
      <c r="M19" s="28">
        <f t="shared" si="1"/>
        <v>32029.18953400721</v>
      </c>
      <c r="N19" s="28">
        <f t="shared" si="1"/>
        <v>32215.799457182457</v>
      </c>
      <c r="O19" s="28">
        <f t="shared" si="1"/>
        <v>32466.050853973942</v>
      </c>
    </row>
    <row r="20" spans="2:17" ht="37.5">
      <c r="B20" s="15" t="s">
        <v>211</v>
      </c>
      <c r="C20" s="14" t="s">
        <v>116</v>
      </c>
      <c r="D20" s="26">
        <v>124.9</v>
      </c>
      <c r="E20" s="27">
        <v>114.8</v>
      </c>
      <c r="F20" s="27">
        <v>88.9</v>
      </c>
      <c r="G20" s="31">
        <v>103.5</v>
      </c>
      <c r="H20" s="31">
        <v>103.8</v>
      </c>
      <c r="I20" s="33">
        <v>104</v>
      </c>
      <c r="J20" s="33">
        <v>102.9</v>
      </c>
      <c r="K20" s="31">
        <v>103</v>
      </c>
      <c r="L20" s="31">
        <v>103.1</v>
      </c>
      <c r="M20" s="33">
        <v>102.8</v>
      </c>
      <c r="N20" s="33">
        <v>103</v>
      </c>
      <c r="O20" s="31">
        <v>103.5</v>
      </c>
      <c r="P20" s="39"/>
      <c r="Q20" s="39"/>
    </row>
    <row r="21" spans="2:15" ht="56.25">
      <c r="B21" s="15" t="s">
        <v>212</v>
      </c>
      <c r="C21" s="14" t="s">
        <v>67</v>
      </c>
      <c r="D21" s="26">
        <v>105.3</v>
      </c>
      <c r="E21" s="27">
        <v>117.9</v>
      </c>
      <c r="F21" s="27">
        <v>86.2</v>
      </c>
      <c r="G21" s="28">
        <v>103</v>
      </c>
      <c r="H21" s="28">
        <v>103.2</v>
      </c>
      <c r="I21" s="28">
        <v>103.5</v>
      </c>
      <c r="J21" s="28">
        <v>102.1</v>
      </c>
      <c r="K21" s="28">
        <v>102.6</v>
      </c>
      <c r="L21" s="28">
        <v>102.7</v>
      </c>
      <c r="M21" s="28">
        <v>102.1</v>
      </c>
      <c r="N21" s="28">
        <v>102.5</v>
      </c>
      <c r="O21" s="28">
        <v>102.6</v>
      </c>
    </row>
    <row r="22" spans="2:15" ht="56.25">
      <c r="B22" s="15" t="s">
        <v>126</v>
      </c>
      <c r="C22" s="14" t="s">
        <v>117</v>
      </c>
      <c r="D22" s="26">
        <v>1.5</v>
      </c>
      <c r="E22" s="27">
        <f>D22*E23%</f>
        <v>1.5705</v>
      </c>
      <c r="F22" s="27">
        <f>E22*F23%</f>
        <v>1.661589</v>
      </c>
      <c r="G22" s="27">
        <f>F22*G23%</f>
        <v>1.708113492</v>
      </c>
      <c r="H22" s="27">
        <f>F22*H23%</f>
        <v>1.71143667</v>
      </c>
      <c r="I22" s="27">
        <f aca="true" t="shared" si="2" ref="I22:O22">F22*I23%</f>
        <v>1.718083026</v>
      </c>
      <c r="J22" s="27">
        <f t="shared" si="2"/>
        <v>1.74227576184</v>
      </c>
      <c r="K22" s="27">
        <f t="shared" si="2"/>
        <v>1.7593568967600002</v>
      </c>
      <c r="L22" s="27">
        <f t="shared" si="2"/>
        <v>1.7679074337540002</v>
      </c>
      <c r="M22" s="27">
        <f t="shared" si="2"/>
        <v>1.7771212770768001</v>
      </c>
      <c r="N22" s="27">
        <f t="shared" si="2"/>
        <v>1.8068595329725203</v>
      </c>
      <c r="O22" s="27">
        <f t="shared" si="2"/>
        <v>1.8209446567666203</v>
      </c>
    </row>
    <row r="23" spans="2:15" ht="37.5">
      <c r="B23" s="15" t="s">
        <v>127</v>
      </c>
      <c r="C23" s="14" t="s">
        <v>116</v>
      </c>
      <c r="D23" s="26">
        <v>124.9</v>
      </c>
      <c r="E23" s="27">
        <v>104.7</v>
      </c>
      <c r="F23" s="27">
        <v>105.8</v>
      </c>
      <c r="G23" s="27">
        <v>102.8</v>
      </c>
      <c r="H23" s="27">
        <v>103</v>
      </c>
      <c r="I23" s="27">
        <v>103.4</v>
      </c>
      <c r="J23" s="27">
        <v>102</v>
      </c>
      <c r="K23" s="27">
        <v>102.8</v>
      </c>
      <c r="L23" s="27">
        <v>102.9</v>
      </c>
      <c r="M23" s="27">
        <v>102</v>
      </c>
      <c r="N23" s="27">
        <v>102.7</v>
      </c>
      <c r="O23" s="27">
        <v>103</v>
      </c>
    </row>
    <row r="24" spans="2:15" ht="56.25">
      <c r="B24" s="15" t="s">
        <v>128</v>
      </c>
      <c r="C24" s="14" t="s">
        <v>67</v>
      </c>
      <c r="D24" s="26">
        <v>105.3</v>
      </c>
      <c r="E24" s="27">
        <v>126</v>
      </c>
      <c r="F24" s="27">
        <v>104.9</v>
      </c>
      <c r="G24" s="27">
        <v>103</v>
      </c>
      <c r="H24" s="27">
        <v>103.1</v>
      </c>
      <c r="I24" s="27">
        <v>103.4</v>
      </c>
      <c r="J24" s="27">
        <v>102.5</v>
      </c>
      <c r="K24" s="27">
        <v>103</v>
      </c>
      <c r="L24" s="27">
        <v>103.2</v>
      </c>
      <c r="M24" s="27">
        <v>102.7</v>
      </c>
      <c r="N24" s="27">
        <v>102.9</v>
      </c>
      <c r="O24" s="27">
        <v>103</v>
      </c>
    </row>
    <row r="25" spans="2:15" ht="56.25">
      <c r="B25" s="15" t="s">
        <v>213</v>
      </c>
      <c r="C25" s="14" t="s">
        <v>117</v>
      </c>
      <c r="D25" s="26">
        <v>1508.8</v>
      </c>
      <c r="E25" s="27">
        <f>D25*E26%</f>
        <v>1579.7135999999998</v>
      </c>
      <c r="F25" s="27">
        <f>E25*F26%</f>
        <v>1671.3369888</v>
      </c>
      <c r="G25" s="27">
        <f>F25*G26%</f>
        <v>1716.4630874976</v>
      </c>
      <c r="H25" s="27">
        <f>F25*H26%</f>
        <v>1721.477098464</v>
      </c>
      <c r="I25" s="27">
        <f aca="true" t="shared" si="3" ref="I25:O25">F25*I26%</f>
        <v>1729.8337834079998</v>
      </c>
      <c r="J25" s="27">
        <f t="shared" si="3"/>
        <v>1759.37466468504</v>
      </c>
      <c r="K25" s="27">
        <f t="shared" si="3"/>
        <v>1769.678457220992</v>
      </c>
      <c r="L25" s="27">
        <f t="shared" si="3"/>
        <v>1779.998963126832</v>
      </c>
      <c r="M25" s="27">
        <f t="shared" si="3"/>
        <v>1805.118405966851</v>
      </c>
      <c r="N25" s="27">
        <f t="shared" si="3"/>
        <v>1817.459775565959</v>
      </c>
      <c r="O25" s="27">
        <f t="shared" si="3"/>
        <v>1833.398932020637</v>
      </c>
    </row>
    <row r="26" spans="2:15" ht="37.5">
      <c r="B26" s="15" t="s">
        <v>214</v>
      </c>
      <c r="C26" s="14" t="s">
        <v>116</v>
      </c>
      <c r="D26" s="26">
        <v>124.9</v>
      </c>
      <c r="E26" s="27">
        <v>104.7</v>
      </c>
      <c r="F26" s="27">
        <v>105.8</v>
      </c>
      <c r="G26" s="27">
        <v>102.7</v>
      </c>
      <c r="H26" s="27">
        <v>103</v>
      </c>
      <c r="I26" s="27">
        <v>103.5</v>
      </c>
      <c r="J26" s="27">
        <v>102.5</v>
      </c>
      <c r="K26" s="27">
        <v>102.8</v>
      </c>
      <c r="L26" s="27">
        <v>102.9</v>
      </c>
      <c r="M26" s="27">
        <v>102.6</v>
      </c>
      <c r="N26" s="27">
        <v>102.7</v>
      </c>
      <c r="O26" s="27">
        <v>103</v>
      </c>
    </row>
    <row r="27" spans="2:15" ht="56.25">
      <c r="B27" s="15" t="s">
        <v>215</v>
      </c>
      <c r="C27" s="14" t="s">
        <v>67</v>
      </c>
      <c r="D27" s="26">
        <v>105.3</v>
      </c>
      <c r="E27" s="27">
        <v>126</v>
      </c>
      <c r="F27" s="27">
        <v>104.9</v>
      </c>
      <c r="G27" s="27">
        <v>103</v>
      </c>
      <c r="H27" s="27">
        <v>103.1</v>
      </c>
      <c r="I27" s="27">
        <v>103.2</v>
      </c>
      <c r="J27" s="27">
        <v>102.9</v>
      </c>
      <c r="K27" s="27">
        <v>103</v>
      </c>
      <c r="L27" s="27">
        <v>103.1</v>
      </c>
      <c r="M27" s="27">
        <v>102.8</v>
      </c>
      <c r="N27" s="27">
        <v>102.9</v>
      </c>
      <c r="O27" s="27">
        <v>103</v>
      </c>
    </row>
    <row r="28" spans="2:15" ht="18.75">
      <c r="B28" s="13" t="s">
        <v>119</v>
      </c>
      <c r="C28" s="4"/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2:15" ht="75">
      <c r="B29" s="15" t="s">
        <v>251</v>
      </c>
      <c r="C29" s="4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2:15" ht="75">
      <c r="B30" s="15" t="s">
        <v>250</v>
      </c>
      <c r="C30" s="4" t="s">
        <v>117</v>
      </c>
      <c r="D30" s="26">
        <v>6465.9</v>
      </c>
      <c r="E30" s="26">
        <f>D30*E31%</f>
        <v>6912.047099999999</v>
      </c>
      <c r="F30" s="26">
        <f>E30*F31%</f>
        <v>6953.519382599999</v>
      </c>
      <c r="G30" s="26">
        <f>F30*G31%</f>
        <v>7287.288312964799</v>
      </c>
      <c r="H30" s="26">
        <f>F30*H31%</f>
        <v>7294.241832347399</v>
      </c>
      <c r="I30" s="26">
        <f aca="true" t="shared" si="4" ref="I30:O30">F30*I31%</f>
        <v>7301.195351729999</v>
      </c>
      <c r="J30" s="26">
        <f t="shared" si="4"/>
        <v>7564.205268857461</v>
      </c>
      <c r="K30" s="26">
        <f t="shared" si="4"/>
        <v>7586.011505641296</v>
      </c>
      <c r="L30" s="26">
        <f t="shared" si="4"/>
        <v>7600.544361150928</v>
      </c>
      <c r="M30" s="26">
        <f t="shared" si="4"/>
        <v>7851.645069074045</v>
      </c>
      <c r="N30" s="26">
        <f t="shared" si="4"/>
        <v>7881.865954361308</v>
      </c>
      <c r="O30" s="26">
        <f t="shared" si="4"/>
        <v>7904.566135596965</v>
      </c>
    </row>
    <row r="31" spans="2:15" ht="37.5">
      <c r="B31" s="15" t="s">
        <v>129</v>
      </c>
      <c r="C31" s="4" t="s">
        <v>116</v>
      </c>
      <c r="D31" s="26">
        <v>124.9</v>
      </c>
      <c r="E31" s="27">
        <v>106.9</v>
      </c>
      <c r="F31" s="30">
        <v>100.6</v>
      </c>
      <c r="G31" s="34">
        <v>104.8</v>
      </c>
      <c r="H31" s="34">
        <v>104.9</v>
      </c>
      <c r="I31" s="30">
        <v>105</v>
      </c>
      <c r="J31" s="30">
        <v>103.8</v>
      </c>
      <c r="K31" s="34">
        <v>104</v>
      </c>
      <c r="L31" s="34">
        <v>104.1</v>
      </c>
      <c r="M31" s="34">
        <v>103.8</v>
      </c>
      <c r="N31" s="34">
        <v>103.9</v>
      </c>
      <c r="O31" s="34">
        <v>104</v>
      </c>
    </row>
    <row r="32" spans="2:15" ht="56.25">
      <c r="B32" s="15" t="s">
        <v>130</v>
      </c>
      <c r="C32" s="4" t="s">
        <v>67</v>
      </c>
      <c r="D32" s="26">
        <v>105.3</v>
      </c>
      <c r="E32" s="27">
        <v>111.3</v>
      </c>
      <c r="F32" s="27">
        <v>99.9</v>
      </c>
      <c r="G32" s="27">
        <v>105.3</v>
      </c>
      <c r="H32" s="27">
        <v>105.5</v>
      </c>
      <c r="I32" s="27">
        <v>105.6</v>
      </c>
      <c r="J32" s="27">
        <v>105.9</v>
      </c>
      <c r="K32" s="27">
        <v>104.4</v>
      </c>
      <c r="L32" s="27">
        <v>104.8</v>
      </c>
      <c r="M32" s="27">
        <v>103.9</v>
      </c>
      <c r="N32" s="27">
        <v>104.1</v>
      </c>
      <c r="O32" s="27">
        <v>104.2</v>
      </c>
    </row>
    <row r="33" spans="2:15" ht="56.25">
      <c r="B33" s="15" t="s">
        <v>131</v>
      </c>
      <c r="C33" s="4" t="s">
        <v>117</v>
      </c>
      <c r="D33" s="26">
        <v>4.471669800000001</v>
      </c>
      <c r="E33" s="27">
        <f>D33*E34%</f>
        <v>5.178193628400001</v>
      </c>
      <c r="F33" s="27">
        <f>E33*F34%</f>
        <v>5.406034148049601</v>
      </c>
      <c r="G33" s="27">
        <f>F33*G34%</f>
        <v>5.616869479823536</v>
      </c>
      <c r="H33" s="27">
        <f>F33*H34%</f>
        <v>5.622275513971585</v>
      </c>
      <c r="I33" s="27">
        <f aca="true" t="shared" si="5" ref="I33:O33">F33*I34%</f>
        <v>5.6330875822676845</v>
      </c>
      <c r="J33" s="27">
        <f t="shared" si="5"/>
        <v>5.785375564218242</v>
      </c>
      <c r="K33" s="27">
        <f t="shared" si="5"/>
        <v>5.785321503876762</v>
      </c>
      <c r="L33" s="27">
        <f t="shared" si="5"/>
        <v>5.802080209735715</v>
      </c>
      <c r="M33" s="27">
        <f t="shared" si="5"/>
        <v>5.947366080016353</v>
      </c>
      <c r="N33" s="27">
        <f t="shared" si="5"/>
        <v>5.953095827489189</v>
      </c>
      <c r="O33" s="27">
        <f t="shared" si="5"/>
        <v>5.976142616027786</v>
      </c>
    </row>
    <row r="34" spans="2:15" ht="37.5">
      <c r="B34" s="15" t="s">
        <v>132</v>
      </c>
      <c r="C34" s="4" t="s">
        <v>116</v>
      </c>
      <c r="D34" s="26">
        <v>124.9</v>
      </c>
      <c r="E34" s="27">
        <v>115.8</v>
      </c>
      <c r="F34" s="30">
        <v>104.4</v>
      </c>
      <c r="G34" s="34">
        <v>103.9</v>
      </c>
      <c r="H34" s="34">
        <v>104</v>
      </c>
      <c r="I34" s="34">
        <v>104.2</v>
      </c>
      <c r="J34" s="34">
        <v>103</v>
      </c>
      <c r="K34" s="34">
        <v>102.9</v>
      </c>
      <c r="L34" s="34">
        <v>103</v>
      </c>
      <c r="M34" s="34">
        <v>102.8</v>
      </c>
      <c r="N34" s="34">
        <v>102.9</v>
      </c>
      <c r="O34" s="34">
        <v>103</v>
      </c>
    </row>
    <row r="35" spans="2:15" ht="56.25">
      <c r="B35" s="15" t="s">
        <v>133</v>
      </c>
      <c r="C35" s="4" t="s">
        <v>67</v>
      </c>
      <c r="D35" s="26">
        <v>105.3</v>
      </c>
      <c r="E35" s="27">
        <v>113.3</v>
      </c>
      <c r="F35" s="27">
        <v>104.3</v>
      </c>
      <c r="G35" s="27">
        <v>104.3</v>
      </c>
      <c r="H35" s="27">
        <v>104.5</v>
      </c>
      <c r="I35" s="27">
        <v>104.7</v>
      </c>
      <c r="J35" s="27">
        <v>103.5</v>
      </c>
      <c r="K35" s="27">
        <v>103.4</v>
      </c>
      <c r="L35" s="27">
        <v>103.6</v>
      </c>
      <c r="M35" s="27">
        <v>103.1</v>
      </c>
      <c r="N35" s="27">
        <v>103.4</v>
      </c>
      <c r="O35" s="27">
        <v>103.6</v>
      </c>
    </row>
    <row r="36" spans="2:15" ht="56.25">
      <c r="B36" s="15" t="s">
        <v>134</v>
      </c>
      <c r="C36" s="14" t="s">
        <v>117</v>
      </c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 ht="37.5">
      <c r="B37" s="15" t="s">
        <v>135</v>
      </c>
      <c r="C37" s="14" t="s">
        <v>116</v>
      </c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2:15" ht="56.25">
      <c r="B38" s="15" t="s">
        <v>136</v>
      </c>
      <c r="C38" s="14" t="s">
        <v>67</v>
      </c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2:15" ht="56.25">
      <c r="B39" s="15" t="s">
        <v>137</v>
      </c>
      <c r="C39" s="14" t="s">
        <v>117</v>
      </c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2:15" ht="37.5">
      <c r="B40" s="15" t="s">
        <v>138</v>
      </c>
      <c r="C40" s="14" t="s">
        <v>116</v>
      </c>
      <c r="D40" s="26"/>
      <c r="E40" s="27"/>
      <c r="F40" s="30"/>
      <c r="G40" s="34"/>
      <c r="H40" s="34"/>
      <c r="I40" s="34"/>
      <c r="J40" s="34"/>
      <c r="K40" s="34"/>
      <c r="L40" s="30"/>
      <c r="M40" s="34"/>
      <c r="N40" s="34"/>
      <c r="O40" s="30"/>
    </row>
    <row r="41" spans="2:15" ht="37.5">
      <c r="B41" s="15" t="s">
        <v>139</v>
      </c>
      <c r="C41" s="14" t="s">
        <v>116</v>
      </c>
      <c r="D41" s="26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2:15" ht="56.25">
      <c r="B42" s="15" t="s">
        <v>140</v>
      </c>
      <c r="C42" s="14" t="s">
        <v>117</v>
      </c>
      <c r="D42" s="26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2:15" ht="37.5">
      <c r="B43" s="15" t="s">
        <v>141</v>
      </c>
      <c r="C43" s="14" t="s">
        <v>116</v>
      </c>
      <c r="D43" s="26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2:15" ht="56.25">
      <c r="B44" s="15" t="s">
        <v>142</v>
      </c>
      <c r="C44" s="14" t="s">
        <v>67</v>
      </c>
      <c r="D44" s="26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2:15" ht="56.25">
      <c r="B45" s="15" t="s">
        <v>143</v>
      </c>
      <c r="C45" s="4" t="s">
        <v>117</v>
      </c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2:15" ht="37.5">
      <c r="B46" s="15" t="s">
        <v>144</v>
      </c>
      <c r="C46" s="4" t="s">
        <v>116</v>
      </c>
      <c r="D46" s="26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2:15" ht="56.25">
      <c r="B47" s="15" t="s">
        <v>145</v>
      </c>
      <c r="C47" s="4" t="s">
        <v>67</v>
      </c>
      <c r="D47" s="26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2:15" ht="93.75">
      <c r="B48" s="15" t="s">
        <v>146</v>
      </c>
      <c r="C48" s="4" t="s">
        <v>117</v>
      </c>
      <c r="D48" s="26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2:15" ht="56.25">
      <c r="B49" s="15" t="s">
        <v>147</v>
      </c>
      <c r="C49" s="4" t="s">
        <v>116</v>
      </c>
      <c r="D49" s="26"/>
      <c r="E49" s="27"/>
      <c r="F49" s="30"/>
      <c r="G49" s="34"/>
      <c r="H49" s="34"/>
      <c r="I49" s="34"/>
      <c r="J49" s="34"/>
      <c r="K49" s="34"/>
      <c r="L49" s="34"/>
      <c r="M49" s="34"/>
      <c r="N49" s="34"/>
      <c r="O49" s="34"/>
    </row>
    <row r="50" spans="2:15" ht="56.25">
      <c r="B50" s="15" t="s">
        <v>148</v>
      </c>
      <c r="C50" s="4" t="s">
        <v>116</v>
      </c>
      <c r="D50" s="26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2:15" ht="56.25">
      <c r="B51" s="15" t="s">
        <v>149</v>
      </c>
      <c r="C51" s="4" t="s">
        <v>117</v>
      </c>
      <c r="D51" s="2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2:15" ht="37.5">
      <c r="B52" s="15" t="s">
        <v>150</v>
      </c>
      <c r="C52" s="4" t="s">
        <v>116</v>
      </c>
      <c r="D52" s="26"/>
      <c r="E52" s="27"/>
      <c r="F52" s="30"/>
      <c r="G52" s="34"/>
      <c r="H52" s="34"/>
      <c r="I52" s="34"/>
      <c r="J52" s="34"/>
      <c r="K52" s="34"/>
      <c r="L52" s="34"/>
      <c r="M52" s="34"/>
      <c r="N52" s="34"/>
      <c r="O52" s="30"/>
    </row>
    <row r="53" spans="2:15" ht="56.25">
      <c r="B53" s="15" t="s">
        <v>151</v>
      </c>
      <c r="C53" s="4" t="s">
        <v>67</v>
      </c>
      <c r="D53" s="26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2:15" ht="75">
      <c r="B54" s="15" t="s">
        <v>152</v>
      </c>
      <c r="C54" s="14" t="s">
        <v>117</v>
      </c>
      <c r="D54" s="26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2:15" ht="37.5">
      <c r="B55" s="15" t="s">
        <v>153</v>
      </c>
      <c r="C55" s="14" t="s">
        <v>116</v>
      </c>
      <c r="D55" s="26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2:15" ht="56.25">
      <c r="B56" s="15" t="s">
        <v>154</v>
      </c>
      <c r="C56" s="14" t="s">
        <v>67</v>
      </c>
      <c r="D56" s="26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 ht="56.25">
      <c r="B57" s="15" t="s">
        <v>155</v>
      </c>
      <c r="C57" s="4" t="s">
        <v>117</v>
      </c>
      <c r="D57" s="26">
        <v>1191.5</v>
      </c>
      <c r="E57" s="27">
        <f>D57*E58%</f>
        <v>1286.8200000000002</v>
      </c>
      <c r="F57" s="27">
        <f>E57*F58%</f>
        <v>1158.1380000000001</v>
      </c>
      <c r="G57" s="27">
        <f>F57*G58%</f>
        <v>1191.7240020000004</v>
      </c>
      <c r="H57" s="27">
        <f>F57*H58%</f>
        <v>1192.8821400000002</v>
      </c>
      <c r="I57" s="27">
        <f aca="true" t="shared" si="6" ref="I57:O57">F57*I58%</f>
        <v>1197.5146920000002</v>
      </c>
      <c r="J57" s="27">
        <f t="shared" si="6"/>
        <v>1239.3929620800004</v>
      </c>
      <c r="K57" s="27">
        <f t="shared" si="6"/>
        <v>1242.9831898800003</v>
      </c>
      <c r="L57" s="27">
        <f t="shared" si="6"/>
        <v>1249.007823756</v>
      </c>
      <c r="M57" s="27">
        <f t="shared" si="6"/>
        <v>1295.1656453736005</v>
      </c>
      <c r="N57" s="27">
        <f t="shared" si="6"/>
        <v>1301.40339980436</v>
      </c>
      <c r="O57" s="27">
        <f t="shared" si="6"/>
        <v>1311.4582149438002</v>
      </c>
    </row>
    <row r="58" spans="2:16" ht="37.5">
      <c r="B58" s="15" t="s">
        <v>156</v>
      </c>
      <c r="C58" s="4" t="s">
        <v>116</v>
      </c>
      <c r="D58" s="26">
        <v>124.9</v>
      </c>
      <c r="E58" s="27">
        <v>108</v>
      </c>
      <c r="F58" s="34">
        <v>90</v>
      </c>
      <c r="G58" s="34">
        <v>102.9</v>
      </c>
      <c r="H58" s="34">
        <v>103</v>
      </c>
      <c r="I58" s="34">
        <v>103.4</v>
      </c>
      <c r="J58" s="34">
        <v>104</v>
      </c>
      <c r="K58" s="34">
        <v>104.2</v>
      </c>
      <c r="L58" s="34">
        <v>104.3</v>
      </c>
      <c r="M58" s="34">
        <v>104.5</v>
      </c>
      <c r="N58" s="34">
        <v>104.7</v>
      </c>
      <c r="O58" s="34">
        <v>105</v>
      </c>
      <c r="P58" s="25"/>
    </row>
    <row r="59" spans="2:15" ht="56.25">
      <c r="B59" s="15" t="s">
        <v>157</v>
      </c>
      <c r="C59" s="4" t="s">
        <v>67</v>
      </c>
      <c r="D59" s="26">
        <v>105.3</v>
      </c>
      <c r="E59" s="27">
        <v>105.2</v>
      </c>
      <c r="F59" s="27">
        <v>84.5</v>
      </c>
      <c r="G59" s="27">
        <v>103</v>
      </c>
      <c r="H59" s="27">
        <v>103.3</v>
      </c>
      <c r="I59" s="27">
        <v>103.5</v>
      </c>
      <c r="J59" s="27">
        <v>105</v>
      </c>
      <c r="K59" s="27">
        <v>104.9</v>
      </c>
      <c r="L59" s="27">
        <v>105.1</v>
      </c>
      <c r="M59" s="27">
        <v>105.4</v>
      </c>
      <c r="N59" s="27">
        <v>105.8</v>
      </c>
      <c r="O59" s="27">
        <v>105.8</v>
      </c>
    </row>
    <row r="60" spans="2:15" ht="56.25">
      <c r="B60" s="15" t="s">
        <v>158</v>
      </c>
      <c r="C60" s="4" t="s">
        <v>117</v>
      </c>
      <c r="D60" s="26"/>
      <c r="E60" s="27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2:15" ht="37.5">
      <c r="B61" s="15" t="s">
        <v>159</v>
      </c>
      <c r="C61" s="4" t="s">
        <v>116</v>
      </c>
      <c r="D61" s="26"/>
      <c r="E61" s="27"/>
      <c r="F61" s="30"/>
      <c r="G61" s="34"/>
      <c r="H61" s="34"/>
      <c r="I61" s="34"/>
      <c r="J61" s="34"/>
      <c r="K61" s="34"/>
      <c r="L61" s="34"/>
      <c r="M61" s="34"/>
      <c r="N61" s="34"/>
      <c r="O61" s="34"/>
    </row>
    <row r="62" spans="2:15" ht="56.25">
      <c r="B62" s="15" t="s">
        <v>160</v>
      </c>
      <c r="C62" s="4" t="s">
        <v>67</v>
      </c>
      <c r="D62" s="26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2:15" ht="75">
      <c r="B63" s="15" t="s">
        <v>161</v>
      </c>
      <c r="C63" s="14" t="s">
        <v>117</v>
      </c>
      <c r="D63" s="26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4" spans="2:15" ht="37.5">
      <c r="B64" s="15" t="s">
        <v>162</v>
      </c>
      <c r="C64" s="14" t="s">
        <v>116</v>
      </c>
      <c r="D64" s="26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</row>
    <row r="65" spans="2:15" ht="56.25">
      <c r="B65" s="15" t="s">
        <v>163</v>
      </c>
      <c r="C65" s="14" t="s">
        <v>67</v>
      </c>
      <c r="D65" s="26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pans="2:15" ht="56.25">
      <c r="B66" s="15" t="s">
        <v>164</v>
      </c>
      <c r="C66" s="4" t="s">
        <v>117</v>
      </c>
      <c r="D66" s="26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2:15" ht="37.5">
      <c r="B67" s="15" t="s">
        <v>165</v>
      </c>
      <c r="C67" s="4" t="s">
        <v>116</v>
      </c>
      <c r="D67" s="26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2:15" ht="37.5">
      <c r="B68" s="15" t="s">
        <v>166</v>
      </c>
      <c r="C68" s="4" t="s">
        <v>116</v>
      </c>
      <c r="D68" s="26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2:15" ht="75">
      <c r="B69" s="15" t="s">
        <v>167</v>
      </c>
      <c r="C69" s="4" t="s">
        <v>117</v>
      </c>
      <c r="D69" s="26">
        <v>93.6420264</v>
      </c>
      <c r="E69" s="27">
        <f>D69*E70%</f>
        <v>107.0328361752</v>
      </c>
      <c r="F69" s="27">
        <f>E69*F70%</f>
        <v>111.20711678603281</v>
      </c>
      <c r="G69" s="27">
        <f>F69*G70%</f>
        <v>115.65540145747413</v>
      </c>
      <c r="H69" s="27">
        <f>F69*H70%</f>
        <v>115.76660857426015</v>
      </c>
      <c r="I69" s="27">
        <f aca="true" t="shared" si="7" ref="I69:O69">F69*I70%</f>
        <v>116.10022992461826</v>
      </c>
      <c r="J69" s="27">
        <f t="shared" si="7"/>
        <v>120.39727291723055</v>
      </c>
      <c r="K69" s="27">
        <f t="shared" si="7"/>
        <v>120.62880613437908</v>
      </c>
      <c r="L69" s="27">
        <f t="shared" si="7"/>
        <v>121.09253981137684</v>
      </c>
      <c r="M69" s="27">
        <f t="shared" si="7"/>
        <v>124.85197201516807</v>
      </c>
      <c r="N69" s="27">
        <f t="shared" si="7"/>
        <v>125.45395837975424</v>
      </c>
      <c r="O69" s="27">
        <f t="shared" si="7"/>
        <v>126.17842648345467</v>
      </c>
    </row>
    <row r="70" spans="2:15" ht="37.5">
      <c r="B70" s="15" t="s">
        <v>168</v>
      </c>
      <c r="C70" s="4" t="s">
        <v>116</v>
      </c>
      <c r="D70" s="26">
        <v>124.9</v>
      </c>
      <c r="E70" s="27">
        <v>114.3</v>
      </c>
      <c r="F70" s="30">
        <v>103.9</v>
      </c>
      <c r="G70" s="34">
        <v>104</v>
      </c>
      <c r="H70" s="34">
        <v>104.1</v>
      </c>
      <c r="I70" s="34">
        <v>104.4</v>
      </c>
      <c r="J70" s="34">
        <v>104.1</v>
      </c>
      <c r="K70" s="34">
        <v>104.2</v>
      </c>
      <c r="L70" s="34">
        <v>104.3</v>
      </c>
      <c r="M70" s="34">
        <v>103.7</v>
      </c>
      <c r="N70" s="34">
        <v>104</v>
      </c>
      <c r="O70" s="30">
        <v>104.2</v>
      </c>
    </row>
    <row r="71" spans="2:15" ht="56.25">
      <c r="B71" s="15" t="s">
        <v>169</v>
      </c>
      <c r="C71" s="4" t="s">
        <v>67</v>
      </c>
      <c r="D71" s="26">
        <v>105.3</v>
      </c>
      <c r="E71" s="27">
        <v>122.6</v>
      </c>
      <c r="F71" s="27">
        <v>104.5</v>
      </c>
      <c r="G71" s="27">
        <v>104.1</v>
      </c>
      <c r="H71" s="27">
        <v>104.4</v>
      </c>
      <c r="I71" s="27">
        <v>104.5</v>
      </c>
      <c r="J71" s="27">
        <v>104.1</v>
      </c>
      <c r="K71" s="27">
        <v>104.2</v>
      </c>
      <c r="L71" s="27">
        <v>104.4</v>
      </c>
      <c r="M71" s="27">
        <v>103.7</v>
      </c>
      <c r="N71" s="27">
        <v>103.9</v>
      </c>
      <c r="O71" s="27">
        <v>104</v>
      </c>
    </row>
    <row r="72" spans="2:15" ht="56.25">
      <c r="B72" s="15" t="s">
        <v>170</v>
      </c>
      <c r="C72" s="4" t="s">
        <v>117</v>
      </c>
      <c r="D72" s="26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2:15" ht="37.5">
      <c r="B73" s="15" t="s">
        <v>171</v>
      </c>
      <c r="C73" s="4" t="s">
        <v>116</v>
      </c>
      <c r="D73" s="26"/>
      <c r="E73" s="27"/>
      <c r="F73" s="34"/>
      <c r="G73" s="34"/>
      <c r="H73" s="34"/>
      <c r="I73" s="34"/>
      <c r="J73" s="34"/>
      <c r="K73" s="34"/>
      <c r="L73" s="34"/>
      <c r="M73" s="34"/>
      <c r="N73" s="34"/>
      <c r="O73" s="34"/>
    </row>
    <row r="74" spans="2:15" ht="56.25">
      <c r="B74" s="15" t="s">
        <v>172</v>
      </c>
      <c r="C74" s="4" t="s">
        <v>67</v>
      </c>
      <c r="D74" s="26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2:15" ht="75">
      <c r="B75" s="15" t="s">
        <v>173</v>
      </c>
      <c r="C75" s="14" t="s">
        <v>117</v>
      </c>
      <c r="D75" s="26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2:15" ht="37.5">
      <c r="B76" s="15" t="s">
        <v>174</v>
      </c>
      <c r="C76" s="14" t="s">
        <v>116</v>
      </c>
      <c r="D76" s="26"/>
      <c r="E76" s="27"/>
      <c r="F76" s="30"/>
      <c r="G76" s="34"/>
      <c r="H76" s="34"/>
      <c r="I76" s="30"/>
      <c r="J76" s="30"/>
      <c r="K76" s="34"/>
      <c r="L76" s="30"/>
      <c r="M76" s="34"/>
      <c r="N76" s="34"/>
      <c r="O76" s="30"/>
    </row>
    <row r="77" spans="2:15" ht="56.25">
      <c r="B77" s="15" t="s">
        <v>175</v>
      </c>
      <c r="C77" s="14" t="s">
        <v>67</v>
      </c>
      <c r="D77" s="26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2:15" ht="75">
      <c r="B78" s="15" t="s">
        <v>176</v>
      </c>
      <c r="C78" s="14" t="s">
        <v>117</v>
      </c>
      <c r="D78" s="26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2:15" ht="37.5">
      <c r="B79" s="15" t="s">
        <v>177</v>
      </c>
      <c r="C79" s="14" t="s">
        <v>116</v>
      </c>
      <c r="D79" s="26"/>
      <c r="E79" s="27"/>
      <c r="F79" s="30"/>
      <c r="G79" s="34"/>
      <c r="H79" s="34"/>
      <c r="I79" s="34"/>
      <c r="J79" s="34"/>
      <c r="K79" s="34"/>
      <c r="L79" s="34"/>
      <c r="M79" s="34"/>
      <c r="N79" s="34"/>
      <c r="O79" s="34"/>
    </row>
    <row r="80" spans="2:15" ht="56.25">
      <c r="B80" s="15" t="s">
        <v>178</v>
      </c>
      <c r="C80" s="14" t="s">
        <v>67</v>
      </c>
      <c r="D80" s="26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2:15" ht="56.25">
      <c r="B81" s="15" t="s">
        <v>179</v>
      </c>
      <c r="C81" s="4" t="s">
        <v>117</v>
      </c>
      <c r="D81" s="26">
        <v>124.15459680000001</v>
      </c>
      <c r="E81" s="27">
        <f>D81*E82%</f>
        <v>137.06667486720002</v>
      </c>
      <c r="F81" s="27">
        <f>E81*F82%</f>
        <v>147.4837421571072</v>
      </c>
      <c r="G81" s="27">
        <f>F81*G82%</f>
        <v>155.5953479757481</v>
      </c>
      <c r="H81" s="27">
        <f>F81*H82%</f>
        <v>156.03779920221942</v>
      </c>
      <c r="I81" s="27">
        <f aca="true" t="shared" si="8" ref="I81:O81">F81*I82%</f>
        <v>156.33276668653363</v>
      </c>
      <c r="J81" s="27">
        <f t="shared" si="8"/>
        <v>163.686306070487</v>
      </c>
      <c r="K81" s="27">
        <f t="shared" si="8"/>
        <v>164.46384035913928</v>
      </c>
      <c r="L81" s="27">
        <f t="shared" si="8"/>
        <v>165.08740162097953</v>
      </c>
      <c r="M81" s="27">
        <f t="shared" si="8"/>
        <v>169.742699395095</v>
      </c>
      <c r="N81" s="27">
        <f t="shared" si="8"/>
        <v>170.87793013314575</v>
      </c>
      <c r="O81" s="27">
        <f t="shared" si="8"/>
        <v>171.85598508743968</v>
      </c>
    </row>
    <row r="82" spans="2:15" ht="37.5">
      <c r="B82" s="15" t="s">
        <v>180</v>
      </c>
      <c r="C82" s="4" t="s">
        <v>116</v>
      </c>
      <c r="D82" s="26">
        <v>124.9</v>
      </c>
      <c r="E82" s="27">
        <v>110.4</v>
      </c>
      <c r="F82" s="27">
        <v>107.6</v>
      </c>
      <c r="G82" s="27">
        <v>105.5</v>
      </c>
      <c r="H82" s="27">
        <v>105.8</v>
      </c>
      <c r="I82" s="27">
        <v>106</v>
      </c>
      <c r="J82" s="27">
        <v>105.2</v>
      </c>
      <c r="K82" s="27">
        <v>105.4</v>
      </c>
      <c r="L82" s="27">
        <v>105.6</v>
      </c>
      <c r="M82" s="27">
        <v>103.7</v>
      </c>
      <c r="N82" s="27">
        <v>103.9</v>
      </c>
      <c r="O82" s="27">
        <v>104.1</v>
      </c>
    </row>
    <row r="83" spans="2:15" ht="56.25">
      <c r="B83" s="15" t="s">
        <v>181</v>
      </c>
      <c r="C83" s="4" t="s">
        <v>67</v>
      </c>
      <c r="D83" s="26">
        <v>105.3</v>
      </c>
      <c r="E83" s="27">
        <v>117.1</v>
      </c>
      <c r="F83" s="27">
        <v>107.6</v>
      </c>
      <c r="G83" s="27">
        <v>106</v>
      </c>
      <c r="H83" s="27">
        <v>106.1</v>
      </c>
      <c r="I83" s="27">
        <v>106.2</v>
      </c>
      <c r="J83" s="27">
        <v>105.3</v>
      </c>
      <c r="K83" s="27">
        <v>105.5</v>
      </c>
      <c r="L83" s="27">
        <v>105.7</v>
      </c>
      <c r="M83" s="27">
        <v>103.9</v>
      </c>
      <c r="N83" s="27">
        <v>104</v>
      </c>
      <c r="O83" s="27">
        <v>104.2</v>
      </c>
    </row>
    <row r="84" spans="2:15" ht="75">
      <c r="B84" s="15" t="s">
        <v>182</v>
      </c>
      <c r="C84" s="4" t="s">
        <v>117</v>
      </c>
      <c r="D84" s="26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2:15" ht="37.5">
      <c r="B85" s="15" t="s">
        <v>183</v>
      </c>
      <c r="C85" s="4" t="s">
        <v>116</v>
      </c>
      <c r="D85" s="26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2:15" ht="56.25">
      <c r="B86" s="15" t="s">
        <v>184</v>
      </c>
      <c r="C86" s="4" t="s">
        <v>67</v>
      </c>
      <c r="D86" s="26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2:15" ht="75">
      <c r="B87" s="15" t="s">
        <v>185</v>
      </c>
      <c r="C87" s="14" t="s">
        <v>117</v>
      </c>
      <c r="D87" s="26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2:15" ht="37.5">
      <c r="B88" s="15" t="s">
        <v>186</v>
      </c>
      <c r="C88" s="14" t="s">
        <v>116</v>
      </c>
      <c r="D88" s="26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2:15" ht="56.25">
      <c r="B89" s="15" t="s">
        <v>187</v>
      </c>
      <c r="C89" s="14" t="s">
        <v>67</v>
      </c>
      <c r="D89" s="26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2:15" ht="56.25">
      <c r="B90" s="15" t="s">
        <v>188</v>
      </c>
      <c r="C90" s="14" t="s">
        <v>117</v>
      </c>
      <c r="D90" s="26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2:15" ht="37.5">
      <c r="B91" s="15" t="s">
        <v>189</v>
      </c>
      <c r="C91" s="14" t="s">
        <v>116</v>
      </c>
      <c r="D91" s="26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2:15" ht="56.25">
      <c r="B92" s="15" t="s">
        <v>190</v>
      </c>
      <c r="C92" s="14" t="s">
        <v>67</v>
      </c>
      <c r="D92" s="26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2:15" ht="56.25">
      <c r="B93" s="15" t="s">
        <v>191</v>
      </c>
      <c r="C93" s="14" t="s">
        <v>117</v>
      </c>
      <c r="D93" s="26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2:15" ht="37.5">
      <c r="B94" s="15" t="s">
        <v>192</v>
      </c>
      <c r="C94" s="14" t="s">
        <v>116</v>
      </c>
      <c r="D94" s="26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2:15" ht="56.25">
      <c r="B95" s="15" t="s">
        <v>193</v>
      </c>
      <c r="C95" s="14" t="s">
        <v>67</v>
      </c>
      <c r="D95" s="26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2:15" ht="56.25">
      <c r="B96" s="15" t="s">
        <v>194</v>
      </c>
      <c r="C96" s="14" t="s">
        <v>117</v>
      </c>
      <c r="D96" s="26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2:15" ht="37.5">
      <c r="B97" s="15" t="s">
        <v>195</v>
      </c>
      <c r="C97" s="14" t="s">
        <v>116</v>
      </c>
      <c r="D97" s="26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2:15" ht="56.25">
      <c r="B98" s="15" t="s">
        <v>196</v>
      </c>
      <c r="C98" s="14" t="s">
        <v>67</v>
      </c>
      <c r="D98" s="26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2:15" ht="56.25">
      <c r="B99" s="15" t="s">
        <v>197</v>
      </c>
      <c r="C99" s="14" t="s">
        <v>117</v>
      </c>
      <c r="D99" s="26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2:15" ht="37.5">
      <c r="B100" s="15" t="s">
        <v>198</v>
      </c>
      <c r="C100" s="14" t="s">
        <v>116</v>
      </c>
      <c r="D100" s="26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2:15" ht="56.25">
      <c r="B101" s="15" t="s">
        <v>199</v>
      </c>
      <c r="C101" s="14" t="s">
        <v>67</v>
      </c>
      <c r="D101" s="26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2:15" ht="37.5">
      <c r="B102" s="13" t="s">
        <v>200</v>
      </c>
      <c r="C102" s="4"/>
      <c r="D102" s="26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2:15" ht="75">
      <c r="B103" s="15" t="s">
        <v>253</v>
      </c>
      <c r="C103" s="4" t="s">
        <v>117</v>
      </c>
      <c r="D103" s="26">
        <v>960.2</v>
      </c>
      <c r="E103" s="27">
        <v>1002.4488000000001</v>
      </c>
      <c r="F103" s="27">
        <v>1070.6153184000002</v>
      </c>
      <c r="G103" s="27">
        <v>1115.5811617728002</v>
      </c>
      <c r="H103" s="27">
        <v>1116.6517770912</v>
      </c>
      <c r="I103" s="27">
        <v>1117.7223924096002</v>
      </c>
      <c r="J103" s="27">
        <v>1162.4355705672579</v>
      </c>
      <c r="K103" s="27">
        <v>1164.6678035061216</v>
      </c>
      <c r="L103" s="27">
        <v>1162.431288105984</v>
      </c>
      <c r="M103" s="27">
        <v>1208.9329933899483</v>
      </c>
      <c r="N103" s="27">
        <v>1213.5838512533787</v>
      </c>
      <c r="O103" s="27">
        <v>1214.7406960707533</v>
      </c>
    </row>
    <row r="104" spans="2:15" ht="93.75">
      <c r="B104" s="15" t="s">
        <v>252</v>
      </c>
      <c r="C104" s="4" t="s">
        <v>117</v>
      </c>
      <c r="D104" s="26">
        <v>960.2</v>
      </c>
      <c r="E104" s="27">
        <f>D104*E105%</f>
        <v>1002.4488000000001</v>
      </c>
      <c r="F104" s="27">
        <f>E104*F105%</f>
        <v>1070.6153184000002</v>
      </c>
      <c r="G104" s="27">
        <f>F104*G105%</f>
        <v>1115.5811617728002</v>
      </c>
      <c r="H104" s="27">
        <f>F104*H105%</f>
        <v>1116.6517770912</v>
      </c>
      <c r="I104" s="27">
        <f>F104*I105%</f>
        <v>1117.7223924096002</v>
      </c>
      <c r="J104" s="27">
        <f>G104*J105%</f>
        <v>1162.4355705672579</v>
      </c>
      <c r="K104" s="27">
        <f>H104*K105%</f>
        <v>1164.6678035061216</v>
      </c>
      <c r="L104" s="27">
        <f>I104*M105%</f>
        <v>1162.431288105984</v>
      </c>
      <c r="M104" s="27">
        <f>J104*M105%</f>
        <v>1208.9329933899483</v>
      </c>
      <c r="N104" s="27">
        <f>K104*N105%</f>
        <v>1213.5838512533787</v>
      </c>
      <c r="O104" s="27">
        <f>L104*O105%</f>
        <v>1214.7406960707533</v>
      </c>
    </row>
    <row r="105" spans="2:15" ht="56.25">
      <c r="B105" s="15" t="s">
        <v>208</v>
      </c>
      <c r="C105" s="4" t="s">
        <v>116</v>
      </c>
      <c r="D105" s="26">
        <v>124.9</v>
      </c>
      <c r="E105" s="27">
        <v>104.4</v>
      </c>
      <c r="F105" s="30">
        <v>106.8</v>
      </c>
      <c r="G105" s="34">
        <v>104.2</v>
      </c>
      <c r="H105" s="34">
        <v>104.3</v>
      </c>
      <c r="I105" s="30">
        <v>104.4</v>
      </c>
      <c r="J105" s="30">
        <v>104.2</v>
      </c>
      <c r="K105" s="34">
        <v>104.3</v>
      </c>
      <c r="L105" s="30">
        <v>104.6</v>
      </c>
      <c r="M105" s="34">
        <v>104</v>
      </c>
      <c r="N105" s="34">
        <v>104.2</v>
      </c>
      <c r="O105" s="30">
        <v>104.5</v>
      </c>
    </row>
    <row r="106" spans="2:15" ht="56.25">
      <c r="B106" s="15" t="s">
        <v>209</v>
      </c>
      <c r="C106" s="4" t="s">
        <v>67</v>
      </c>
      <c r="D106" s="26">
        <v>105.3</v>
      </c>
      <c r="E106" s="27">
        <v>105.1</v>
      </c>
      <c r="F106" s="27">
        <v>107.3</v>
      </c>
      <c r="G106" s="27">
        <v>104.3</v>
      </c>
      <c r="H106" s="27">
        <v>104.4</v>
      </c>
      <c r="I106" s="27">
        <v>104.5</v>
      </c>
      <c r="J106" s="27">
        <v>104.5</v>
      </c>
      <c r="K106" s="27">
        <v>104.6</v>
      </c>
      <c r="L106" s="27">
        <v>104.7</v>
      </c>
      <c r="M106" s="27">
        <v>104.5</v>
      </c>
      <c r="N106" s="27">
        <v>104.6</v>
      </c>
      <c r="O106" s="27">
        <v>104.7</v>
      </c>
    </row>
    <row r="107" spans="2:15" ht="56.25">
      <c r="B107" s="13" t="s">
        <v>203</v>
      </c>
      <c r="C107" s="4"/>
      <c r="D107" s="26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2:15" ht="93.75">
      <c r="B108" s="15" t="s">
        <v>255</v>
      </c>
      <c r="C108" s="4" t="s">
        <v>117</v>
      </c>
      <c r="D108" s="26">
        <v>31.6</v>
      </c>
      <c r="E108" s="27">
        <v>34.1596</v>
      </c>
      <c r="F108" s="27">
        <v>35.69678199999999</v>
      </c>
      <c r="G108" s="27">
        <v>37.30313718999999</v>
      </c>
      <c r="H108" s="27">
        <v>37.338833971999996</v>
      </c>
      <c r="I108" s="27">
        <v>37.37453075399999</v>
      </c>
      <c r="J108" s="27">
        <v>38.795262677599986</v>
      </c>
      <c r="K108" s="27">
        <v>38.907064998824</v>
      </c>
      <c r="L108" s="27">
        <v>39.05638463792999</v>
      </c>
      <c r="M108" s="27">
        <v>40.34707318470399</v>
      </c>
      <c r="N108" s="27">
        <v>40.50225466377578</v>
      </c>
      <c r="O108" s="27">
        <v>40.81392194663683</v>
      </c>
    </row>
    <row r="109" spans="2:15" ht="93.75">
      <c r="B109" s="15" t="s">
        <v>254</v>
      </c>
      <c r="C109" s="4" t="s">
        <v>117</v>
      </c>
      <c r="D109" s="26">
        <v>31.6</v>
      </c>
      <c r="E109" s="27">
        <f>D109*E110%</f>
        <v>34.1596</v>
      </c>
      <c r="F109" s="27">
        <f>E109*F110%</f>
        <v>35.69678199999999</v>
      </c>
      <c r="G109" s="27">
        <f>F109*G110%</f>
        <v>37.30313718999999</v>
      </c>
      <c r="H109" s="27">
        <f>F109*H110%</f>
        <v>37.338833971999996</v>
      </c>
      <c r="I109" s="27">
        <f aca="true" t="shared" si="9" ref="I109:O109">F109*I110%</f>
        <v>37.37453075399999</v>
      </c>
      <c r="J109" s="27">
        <f t="shared" si="9"/>
        <v>38.795262677599986</v>
      </c>
      <c r="K109" s="27">
        <f t="shared" si="9"/>
        <v>38.907064998824</v>
      </c>
      <c r="L109" s="27">
        <f t="shared" si="9"/>
        <v>39.05638463792999</v>
      </c>
      <c r="M109" s="27">
        <f t="shared" si="9"/>
        <v>40.34707318470399</v>
      </c>
      <c r="N109" s="27">
        <f t="shared" si="9"/>
        <v>40.50225466377578</v>
      </c>
      <c r="O109" s="27">
        <f t="shared" si="9"/>
        <v>40.81392194663683</v>
      </c>
    </row>
    <row r="110" spans="2:15" ht="56.25">
      <c r="B110" s="15" t="s">
        <v>201</v>
      </c>
      <c r="C110" s="4" t="s">
        <v>116</v>
      </c>
      <c r="D110" s="26">
        <v>104.3</v>
      </c>
      <c r="E110" s="27">
        <v>108.1</v>
      </c>
      <c r="F110" s="27">
        <v>104.5</v>
      </c>
      <c r="G110" s="27">
        <v>104.5</v>
      </c>
      <c r="H110" s="27">
        <v>104.6</v>
      </c>
      <c r="I110" s="27">
        <v>104.7</v>
      </c>
      <c r="J110" s="27">
        <v>104</v>
      </c>
      <c r="K110" s="27">
        <v>104.2</v>
      </c>
      <c r="L110" s="27">
        <v>104.5</v>
      </c>
      <c r="M110" s="27">
        <v>104</v>
      </c>
      <c r="N110" s="27">
        <v>104.1</v>
      </c>
      <c r="O110" s="27">
        <v>104.5</v>
      </c>
    </row>
    <row r="111" spans="2:15" ht="56.25">
      <c r="B111" s="15" t="s">
        <v>202</v>
      </c>
      <c r="C111" s="4" t="s">
        <v>67</v>
      </c>
      <c r="D111" s="26">
        <v>114.1</v>
      </c>
      <c r="E111" s="27">
        <v>104.6</v>
      </c>
      <c r="F111" s="27">
        <v>104.3</v>
      </c>
      <c r="G111" s="27">
        <v>104.5</v>
      </c>
      <c r="H111" s="27">
        <v>104.7</v>
      </c>
      <c r="I111" s="27">
        <v>104.8</v>
      </c>
      <c r="J111" s="27">
        <v>104</v>
      </c>
      <c r="K111" s="27">
        <v>104.1</v>
      </c>
      <c r="L111" s="27">
        <v>104.2</v>
      </c>
      <c r="M111" s="27">
        <v>104</v>
      </c>
      <c r="N111" s="27">
        <v>104.1</v>
      </c>
      <c r="O111" s="27">
        <v>104.3</v>
      </c>
    </row>
    <row r="112" spans="2:15" ht="18.75">
      <c r="B112" s="3" t="s">
        <v>219</v>
      </c>
      <c r="C112" s="4"/>
      <c r="D112" s="22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2:15" ht="18.75">
      <c r="B113" s="7" t="s">
        <v>0</v>
      </c>
      <c r="C113" s="8" t="s">
        <v>1</v>
      </c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</row>
    <row r="114" spans="2:15" ht="56.25">
      <c r="B114" s="6" t="s">
        <v>2</v>
      </c>
      <c r="C114" s="4" t="s">
        <v>67</v>
      </c>
      <c r="D114" s="22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2:15" ht="37.5">
      <c r="B115" s="6" t="s">
        <v>3</v>
      </c>
      <c r="C115" s="4" t="s">
        <v>116</v>
      </c>
      <c r="D115" s="22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2:15" ht="37.5">
      <c r="B116" s="6" t="s">
        <v>4</v>
      </c>
      <c r="C116" s="4"/>
      <c r="D116" s="22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</row>
    <row r="117" spans="2:15" ht="18.75">
      <c r="B117" s="6" t="s">
        <v>5</v>
      </c>
      <c r="C117" s="4" t="s">
        <v>6</v>
      </c>
      <c r="D117" s="22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</row>
    <row r="118" spans="2:15" ht="56.25">
      <c r="B118" s="6" t="s">
        <v>7</v>
      </c>
      <c r="C118" s="4" t="s">
        <v>67</v>
      </c>
      <c r="D118" s="22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</row>
    <row r="119" spans="2:15" ht="37.5">
      <c r="B119" s="6" t="s">
        <v>8</v>
      </c>
      <c r="C119" s="4" t="s">
        <v>116</v>
      </c>
      <c r="D119" s="22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</row>
    <row r="120" spans="2:15" ht="18.75">
      <c r="B120" s="6" t="s">
        <v>9</v>
      </c>
      <c r="C120" s="4" t="s">
        <v>6</v>
      </c>
      <c r="D120" s="22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2:15" ht="56.25">
      <c r="B121" s="6" t="s">
        <v>10</v>
      </c>
      <c r="C121" s="4" t="s">
        <v>67</v>
      </c>
      <c r="D121" s="22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</row>
    <row r="122" spans="2:15" ht="37.5">
      <c r="B122" s="6" t="s">
        <v>11</v>
      </c>
      <c r="C122" s="4" t="s">
        <v>116</v>
      </c>
      <c r="D122" s="22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2:15" s="12" customFormat="1" ht="18.75">
      <c r="B123" s="3" t="s">
        <v>220</v>
      </c>
      <c r="C123" s="4"/>
      <c r="D123" s="22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2:15" s="12" customFormat="1" ht="56.25">
      <c r="B124" s="6" t="s">
        <v>12</v>
      </c>
      <c r="C124" s="4" t="s">
        <v>13</v>
      </c>
      <c r="D124" s="22">
        <v>180</v>
      </c>
      <c r="E124" s="23">
        <v>180</v>
      </c>
      <c r="F124" s="23">
        <v>180</v>
      </c>
      <c r="G124" s="23">
        <v>180</v>
      </c>
      <c r="H124" s="23">
        <v>180</v>
      </c>
      <c r="I124" s="23">
        <v>180</v>
      </c>
      <c r="J124" s="23">
        <v>180</v>
      </c>
      <c r="K124" s="23">
        <v>180</v>
      </c>
      <c r="L124" s="23">
        <v>180</v>
      </c>
      <c r="M124" s="23">
        <v>180</v>
      </c>
      <c r="N124" s="23">
        <v>180</v>
      </c>
      <c r="O124" s="23">
        <v>180</v>
      </c>
    </row>
    <row r="125" spans="2:15" s="12" customFormat="1" ht="56.25">
      <c r="B125" s="6" t="s">
        <v>15</v>
      </c>
      <c r="C125" s="8" t="s">
        <v>14</v>
      </c>
      <c r="D125" s="24">
        <v>60.2</v>
      </c>
      <c r="E125" s="23">
        <v>60.2</v>
      </c>
      <c r="F125" s="23">
        <v>60.2</v>
      </c>
      <c r="G125" s="23">
        <v>60.2</v>
      </c>
      <c r="H125" s="23">
        <v>60.2</v>
      </c>
      <c r="I125" s="23">
        <v>60.2</v>
      </c>
      <c r="J125" s="23">
        <v>60.2</v>
      </c>
      <c r="K125" s="23">
        <v>60.2</v>
      </c>
      <c r="L125" s="23">
        <v>60.2</v>
      </c>
      <c r="M125" s="23">
        <v>60.2</v>
      </c>
      <c r="N125" s="23">
        <v>60.2</v>
      </c>
      <c r="O125" s="23">
        <v>60.2</v>
      </c>
    </row>
    <row r="126" spans="2:15" s="12" customFormat="1" ht="56.25">
      <c r="B126" s="6" t="s">
        <v>16</v>
      </c>
      <c r="C126" s="4" t="s">
        <v>17</v>
      </c>
      <c r="D126" s="22">
        <v>73</v>
      </c>
      <c r="E126" s="23">
        <v>73</v>
      </c>
      <c r="F126" s="23">
        <v>73</v>
      </c>
      <c r="G126" s="23">
        <v>73</v>
      </c>
      <c r="H126" s="23">
        <v>73</v>
      </c>
      <c r="I126" s="23">
        <v>73</v>
      </c>
      <c r="J126" s="23">
        <v>73</v>
      </c>
      <c r="K126" s="23">
        <v>73</v>
      </c>
      <c r="L126" s="23">
        <v>73</v>
      </c>
      <c r="M126" s="23">
        <v>73</v>
      </c>
      <c r="N126" s="23">
        <v>73</v>
      </c>
      <c r="O126" s="23">
        <v>73</v>
      </c>
    </row>
    <row r="127" spans="2:15" ht="37.5">
      <c r="B127" s="3" t="s">
        <v>221</v>
      </c>
      <c r="C127" s="4"/>
      <c r="D127" s="22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2:15" ht="18.75">
      <c r="B128" s="6" t="s">
        <v>19</v>
      </c>
      <c r="C128" s="4" t="s">
        <v>20</v>
      </c>
      <c r="D128" s="22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2:15" ht="18.75">
      <c r="B129" s="6" t="s">
        <v>21</v>
      </c>
      <c r="C129" s="4" t="s">
        <v>20</v>
      </c>
      <c r="D129" s="22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2:15" ht="18.75">
      <c r="B130" s="6" t="s">
        <v>22</v>
      </c>
      <c r="C130" s="4" t="s">
        <v>20</v>
      </c>
      <c r="D130" s="22">
        <v>2</v>
      </c>
      <c r="E130" s="23">
        <v>2</v>
      </c>
      <c r="F130" s="23">
        <v>2</v>
      </c>
      <c r="G130" s="23">
        <v>2</v>
      </c>
      <c r="H130" s="23">
        <v>2</v>
      </c>
      <c r="I130" s="23">
        <v>2</v>
      </c>
      <c r="J130" s="23">
        <v>2</v>
      </c>
      <c r="K130" s="23">
        <v>2</v>
      </c>
      <c r="L130" s="23">
        <v>2</v>
      </c>
      <c r="M130" s="23">
        <v>2</v>
      </c>
      <c r="N130" s="23">
        <v>2</v>
      </c>
      <c r="O130" s="23">
        <v>2</v>
      </c>
    </row>
    <row r="131" spans="2:15" ht="18.75">
      <c r="B131" s="6" t="s">
        <v>23</v>
      </c>
      <c r="C131" s="4" t="s">
        <v>20</v>
      </c>
      <c r="D131" s="22">
        <v>0.6</v>
      </c>
      <c r="E131" s="23">
        <v>0.6</v>
      </c>
      <c r="F131" s="23">
        <v>0.6</v>
      </c>
      <c r="G131" s="23">
        <v>0.6</v>
      </c>
      <c r="H131" s="23">
        <v>0.6</v>
      </c>
      <c r="I131" s="23">
        <v>0.6</v>
      </c>
      <c r="J131" s="23">
        <v>0.6</v>
      </c>
      <c r="K131" s="23">
        <v>0.6</v>
      </c>
      <c r="L131" s="23">
        <v>0.6</v>
      </c>
      <c r="M131" s="23">
        <v>0.6</v>
      </c>
      <c r="N131" s="23">
        <v>0.6</v>
      </c>
      <c r="O131" s="23">
        <v>0.6</v>
      </c>
    </row>
    <row r="132" spans="2:15" ht="18.75">
      <c r="B132" s="6" t="s">
        <v>24</v>
      </c>
      <c r="C132" s="4" t="s">
        <v>20</v>
      </c>
      <c r="D132" s="22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2:15" ht="18.75">
      <c r="B133" s="6" t="s">
        <v>25</v>
      </c>
      <c r="C133" s="4" t="s">
        <v>20</v>
      </c>
      <c r="D133" s="22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2:15" ht="18.75">
      <c r="B134" s="6" t="s">
        <v>26</v>
      </c>
      <c r="C134" s="4" t="s">
        <v>27</v>
      </c>
      <c r="D134" s="22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2:15" ht="18.75">
      <c r="B135" s="6" t="s">
        <v>28</v>
      </c>
      <c r="C135" s="4" t="s">
        <v>29</v>
      </c>
      <c r="D135" s="22">
        <v>0.1</v>
      </c>
      <c r="E135" s="23">
        <v>0.1</v>
      </c>
      <c r="F135" s="23">
        <v>0.1</v>
      </c>
      <c r="G135" s="23">
        <v>0.1</v>
      </c>
      <c r="H135" s="23">
        <v>0.1</v>
      </c>
      <c r="I135" s="23">
        <v>0.1</v>
      </c>
      <c r="J135" s="23">
        <v>0.1</v>
      </c>
      <c r="K135" s="23">
        <v>0.1</v>
      </c>
      <c r="L135" s="23">
        <v>0.1</v>
      </c>
      <c r="M135" s="23">
        <v>0.1</v>
      </c>
      <c r="N135" s="23">
        <v>0.1</v>
      </c>
      <c r="O135" s="23">
        <v>0.1</v>
      </c>
    </row>
    <row r="136" spans="2:15" ht="18.75">
      <c r="B136" s="6" t="s">
        <v>31</v>
      </c>
      <c r="C136" s="4" t="s">
        <v>20</v>
      </c>
      <c r="D136" s="22">
        <v>1191.5</v>
      </c>
      <c r="E136" s="23">
        <v>1191.5</v>
      </c>
      <c r="F136" s="23">
        <v>1191.5</v>
      </c>
      <c r="G136" s="23">
        <v>1191.5</v>
      </c>
      <c r="H136" s="23">
        <v>1191.5</v>
      </c>
      <c r="I136" s="23">
        <v>1191.5</v>
      </c>
      <c r="J136" s="23">
        <v>1191.5</v>
      </c>
      <c r="K136" s="23">
        <v>1191.5</v>
      </c>
      <c r="L136" s="23">
        <v>1191.5</v>
      </c>
      <c r="M136" s="23">
        <v>1191.5</v>
      </c>
      <c r="N136" s="23">
        <v>1191.5</v>
      </c>
      <c r="O136" s="23">
        <v>1191.5</v>
      </c>
    </row>
    <row r="137" spans="2:15" ht="18.75">
      <c r="B137" s="6" t="s">
        <v>32</v>
      </c>
      <c r="C137" s="4" t="s">
        <v>33</v>
      </c>
      <c r="D137" s="22">
        <v>80</v>
      </c>
      <c r="E137" s="23">
        <v>80</v>
      </c>
      <c r="F137" s="23">
        <v>80</v>
      </c>
      <c r="G137" s="23">
        <v>80</v>
      </c>
      <c r="H137" s="23">
        <v>80</v>
      </c>
      <c r="I137" s="23">
        <v>80</v>
      </c>
      <c r="J137" s="23">
        <v>80</v>
      </c>
      <c r="K137" s="23">
        <v>80</v>
      </c>
      <c r="L137" s="23">
        <v>80</v>
      </c>
      <c r="M137" s="23">
        <v>80</v>
      </c>
      <c r="N137" s="23">
        <v>80</v>
      </c>
      <c r="O137" s="23">
        <v>80</v>
      </c>
    </row>
    <row r="138" spans="2:15" ht="18.75">
      <c r="B138" s="6" t="s">
        <v>34</v>
      </c>
      <c r="C138" s="4" t="s">
        <v>20</v>
      </c>
      <c r="D138" s="22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2:15" ht="18.75">
      <c r="B139" s="6" t="s">
        <v>35</v>
      </c>
      <c r="C139" s="4" t="s">
        <v>20</v>
      </c>
      <c r="D139" s="22">
        <v>0.1</v>
      </c>
      <c r="E139" s="23">
        <v>0.1</v>
      </c>
      <c r="F139" s="23">
        <v>0.1</v>
      </c>
      <c r="G139" s="23">
        <v>0.1</v>
      </c>
      <c r="H139" s="23">
        <v>0.1</v>
      </c>
      <c r="I139" s="23">
        <v>0.1</v>
      </c>
      <c r="J139" s="23">
        <v>0.1</v>
      </c>
      <c r="K139" s="23">
        <v>0.1</v>
      </c>
      <c r="L139" s="23">
        <v>0.1</v>
      </c>
      <c r="M139" s="23">
        <v>0.1</v>
      </c>
      <c r="N139" s="23">
        <v>0.1</v>
      </c>
      <c r="O139" s="23">
        <v>0.1</v>
      </c>
    </row>
    <row r="140" spans="2:15" ht="18.75">
      <c r="B140" s="6" t="s">
        <v>36</v>
      </c>
      <c r="C140" s="4" t="s">
        <v>20</v>
      </c>
      <c r="D140" s="22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2:15" ht="18.75">
      <c r="B141" s="6" t="s">
        <v>37</v>
      </c>
      <c r="C141" s="4" t="s">
        <v>20</v>
      </c>
      <c r="D141" s="22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2:15" ht="18.75">
      <c r="B142" s="6" t="s">
        <v>38</v>
      </c>
      <c r="C142" s="4" t="s">
        <v>20</v>
      </c>
      <c r="D142" s="22">
        <v>0.3</v>
      </c>
      <c r="E142" s="23">
        <v>0.3</v>
      </c>
      <c r="F142" s="23">
        <v>0.3</v>
      </c>
      <c r="G142" s="23">
        <v>0.3</v>
      </c>
      <c r="H142" s="23">
        <v>0.3</v>
      </c>
      <c r="I142" s="23">
        <v>0.3</v>
      </c>
      <c r="J142" s="23">
        <v>0.3</v>
      </c>
      <c r="K142" s="23">
        <v>0.3</v>
      </c>
      <c r="L142" s="23">
        <v>0.3</v>
      </c>
      <c r="M142" s="23">
        <v>0.3</v>
      </c>
      <c r="N142" s="23">
        <v>0.3</v>
      </c>
      <c r="O142" s="23">
        <v>0.3</v>
      </c>
    </row>
    <row r="143" spans="2:15" ht="18.75">
      <c r="B143" s="6" t="s">
        <v>40</v>
      </c>
      <c r="C143" s="4" t="s">
        <v>39</v>
      </c>
      <c r="D143" s="22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2:15" ht="18.75">
      <c r="B144" s="6" t="s">
        <v>41</v>
      </c>
      <c r="C144" s="4" t="s">
        <v>39</v>
      </c>
      <c r="D144" s="22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2:15" ht="18.75">
      <c r="B145" s="6" t="s">
        <v>42</v>
      </c>
      <c r="C145" s="4" t="s">
        <v>39</v>
      </c>
      <c r="D145" s="22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2:15" ht="37.5">
      <c r="B146" s="6" t="s">
        <v>43</v>
      </c>
      <c r="C146" s="4" t="s">
        <v>39</v>
      </c>
      <c r="D146" s="22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2:15" ht="37.5">
      <c r="B147" s="6" t="s">
        <v>44</v>
      </c>
      <c r="C147" s="4" t="s">
        <v>39</v>
      </c>
      <c r="D147" s="22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2:15" ht="18.75">
      <c r="B148" s="6" t="s">
        <v>45</v>
      </c>
      <c r="C148" s="4" t="s">
        <v>27</v>
      </c>
      <c r="D148" s="22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2:15" s="12" customFormat="1" ht="18.75">
      <c r="B149" s="6" t="s">
        <v>46</v>
      </c>
      <c r="C149" s="4" t="s">
        <v>47</v>
      </c>
      <c r="D149" s="22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2:15" s="12" customFormat="1" ht="60.75" customHeight="1">
      <c r="B150" s="6" t="s">
        <v>48</v>
      </c>
      <c r="C150" s="4" t="s">
        <v>29</v>
      </c>
      <c r="D150" s="22">
        <v>0.1</v>
      </c>
      <c r="E150" s="23">
        <v>0.1</v>
      </c>
      <c r="F150" s="23">
        <v>0.1</v>
      </c>
      <c r="G150" s="23">
        <v>0.1</v>
      </c>
      <c r="H150" s="23">
        <v>0.1</v>
      </c>
      <c r="I150" s="23">
        <v>0.1</v>
      </c>
      <c r="J150" s="23">
        <v>0.1</v>
      </c>
      <c r="K150" s="23">
        <v>0.1</v>
      </c>
      <c r="L150" s="23">
        <v>0.1</v>
      </c>
      <c r="M150" s="23">
        <v>0.1</v>
      </c>
      <c r="N150" s="23">
        <v>0.1</v>
      </c>
      <c r="O150" s="23">
        <v>0.1</v>
      </c>
    </row>
    <row r="151" spans="2:15" s="12" customFormat="1" ht="18.75">
      <c r="B151" s="6" t="s">
        <v>49</v>
      </c>
      <c r="C151" s="4" t="s">
        <v>30</v>
      </c>
      <c r="D151" s="22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2:15" s="12" customFormat="1" ht="18.75">
      <c r="B152" s="6" t="s">
        <v>50</v>
      </c>
      <c r="C152" s="4" t="s">
        <v>30</v>
      </c>
      <c r="D152" s="22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2:15" s="12" customFormat="1" ht="18.75">
      <c r="B153" s="6" t="s">
        <v>51</v>
      </c>
      <c r="C153" s="4" t="s">
        <v>20</v>
      </c>
      <c r="D153" s="22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2:15" s="12" customFormat="1" ht="18.75">
      <c r="B154" s="6" t="s">
        <v>52</v>
      </c>
      <c r="C154" s="4" t="s">
        <v>30</v>
      </c>
      <c r="D154" s="22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  <row r="155" spans="2:16" s="12" customFormat="1" ht="60.75" customHeight="1">
      <c r="B155" s="6" t="s">
        <v>110</v>
      </c>
      <c r="C155" s="4" t="s">
        <v>30</v>
      </c>
      <c r="D155" s="22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11"/>
    </row>
    <row r="156" spans="2:15" s="12" customFormat="1" ht="18.75">
      <c r="B156" s="6" t="s">
        <v>53</v>
      </c>
      <c r="C156" s="4" t="s">
        <v>54</v>
      </c>
      <c r="D156" s="22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2:15" s="12" customFormat="1" ht="37.5">
      <c r="B157" s="7" t="s">
        <v>55</v>
      </c>
      <c r="C157" s="4" t="s">
        <v>20</v>
      </c>
      <c r="D157" s="22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2:15" s="12" customFormat="1" ht="37.5">
      <c r="B158" s="7" t="s">
        <v>56</v>
      </c>
      <c r="C158" s="4" t="s">
        <v>57</v>
      </c>
      <c r="D158" s="22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</row>
    <row r="159" spans="2:15" s="12" customFormat="1" ht="18.75">
      <c r="B159" s="6" t="s">
        <v>58</v>
      </c>
      <c r="C159" s="4" t="s">
        <v>59</v>
      </c>
      <c r="D159" s="22">
        <v>36.2</v>
      </c>
      <c r="E159" s="23">
        <v>36.2</v>
      </c>
      <c r="F159" s="23">
        <v>36.2</v>
      </c>
      <c r="G159" s="23">
        <v>36.2</v>
      </c>
      <c r="H159" s="23">
        <v>36.2</v>
      </c>
      <c r="I159" s="23">
        <v>36.3</v>
      </c>
      <c r="J159" s="23">
        <v>36.3</v>
      </c>
      <c r="K159" s="23">
        <v>36.3</v>
      </c>
      <c r="L159" s="23">
        <v>36.4</v>
      </c>
      <c r="M159" s="23">
        <v>36.4</v>
      </c>
      <c r="N159" s="23">
        <v>36.5</v>
      </c>
      <c r="O159" s="23">
        <v>36.5</v>
      </c>
    </row>
    <row r="160" spans="2:15" s="12" customFormat="1" ht="18.75">
      <c r="B160" s="6" t="s">
        <v>60</v>
      </c>
      <c r="C160" s="4"/>
      <c r="D160" s="22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2:15" s="12" customFormat="1" ht="18.75">
      <c r="B161" s="6" t="s">
        <v>61</v>
      </c>
      <c r="C161" s="4" t="s">
        <v>59</v>
      </c>
      <c r="D161" s="22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  <row r="162" spans="2:15" s="12" customFormat="1" ht="18.75">
      <c r="B162" s="6" t="s">
        <v>62</v>
      </c>
      <c r="C162" s="4" t="s">
        <v>59</v>
      </c>
      <c r="D162" s="22">
        <v>36.2</v>
      </c>
      <c r="E162" s="23">
        <v>36.2</v>
      </c>
      <c r="F162" s="23">
        <v>36.2</v>
      </c>
      <c r="G162" s="23">
        <v>36.2</v>
      </c>
      <c r="H162" s="23">
        <v>36.2</v>
      </c>
      <c r="I162" s="23">
        <v>36.3</v>
      </c>
      <c r="J162" s="23">
        <v>36.3</v>
      </c>
      <c r="K162" s="23">
        <v>36.3</v>
      </c>
      <c r="L162" s="23">
        <v>36.4</v>
      </c>
      <c r="M162" s="23">
        <v>36.4</v>
      </c>
      <c r="N162" s="23">
        <v>36.5</v>
      </c>
      <c r="O162" s="23">
        <v>36.5</v>
      </c>
    </row>
    <row r="163" spans="2:15" s="12" customFormat="1" ht="18.75">
      <c r="B163" s="6" t="s">
        <v>63</v>
      </c>
      <c r="C163" s="4" t="s">
        <v>59</v>
      </c>
      <c r="D163" s="22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</row>
    <row r="164" spans="2:15" s="12" customFormat="1" ht="18.75">
      <c r="B164" s="3" t="s">
        <v>222</v>
      </c>
      <c r="C164" s="4"/>
      <c r="D164" s="22"/>
      <c r="E164" s="38"/>
      <c r="F164" s="23"/>
      <c r="G164" s="23"/>
      <c r="H164" s="23"/>
      <c r="I164" s="23"/>
      <c r="J164" s="23"/>
      <c r="K164" s="23"/>
      <c r="L164" s="23"/>
      <c r="M164" s="23"/>
      <c r="N164" s="23"/>
      <c r="O164" s="23"/>
    </row>
    <row r="165" spans="2:15" s="12" customFormat="1" ht="56.25">
      <c r="B165" s="6" t="s">
        <v>64</v>
      </c>
      <c r="C165" s="8" t="s">
        <v>65</v>
      </c>
      <c r="D165" s="23">
        <v>49.9</v>
      </c>
      <c r="E165" s="23">
        <f>D165*E166%</f>
        <v>55.289199999999994</v>
      </c>
      <c r="F165" s="23">
        <f>E165*F166%</f>
        <v>57.66663559999999</v>
      </c>
      <c r="G165" s="23">
        <f>F165*G166%</f>
        <v>60.26163420199999</v>
      </c>
      <c r="H165" s="23">
        <f>F165*H166%</f>
        <v>60.37696747319999</v>
      </c>
      <c r="I165" s="23">
        <f aca="true" t="shared" si="10" ref="I165:O165">F165*I166%</f>
        <v>60.02520099603999</v>
      </c>
      <c r="J165" s="23">
        <f t="shared" si="10"/>
        <v>62.79262283848399</v>
      </c>
      <c r="K165" s="23">
        <f t="shared" si="10"/>
        <v>62.973177074547586</v>
      </c>
      <c r="L165" s="23">
        <f t="shared" si="10"/>
        <v>62.726335040861784</v>
      </c>
      <c r="M165" s="23">
        <f t="shared" si="10"/>
        <v>64.99036463783092</v>
      </c>
      <c r="N165" s="23">
        <f t="shared" si="10"/>
        <v>65.30318462630584</v>
      </c>
      <c r="O165" s="23">
        <f t="shared" si="10"/>
        <v>65.17266210745541</v>
      </c>
    </row>
    <row r="166" spans="2:15" s="12" customFormat="1" ht="56.25">
      <c r="B166" s="6" t="s">
        <v>66</v>
      </c>
      <c r="C166" s="4" t="s">
        <v>67</v>
      </c>
      <c r="D166" s="23">
        <v>100</v>
      </c>
      <c r="E166" s="23">
        <v>110.8</v>
      </c>
      <c r="F166" s="23">
        <v>104.3</v>
      </c>
      <c r="G166" s="23">
        <v>104.5</v>
      </c>
      <c r="H166" s="23">
        <v>104.7</v>
      </c>
      <c r="I166" s="23">
        <v>104.09</v>
      </c>
      <c r="J166" s="23">
        <v>104.2</v>
      </c>
      <c r="K166" s="23">
        <v>104.3</v>
      </c>
      <c r="L166" s="23">
        <v>104.5</v>
      </c>
      <c r="M166" s="23">
        <v>103.5</v>
      </c>
      <c r="N166" s="23">
        <v>103.7</v>
      </c>
      <c r="O166" s="23">
        <v>103.9</v>
      </c>
    </row>
    <row r="167" spans="2:15" s="12" customFormat="1" ht="37.5">
      <c r="B167" s="6" t="s">
        <v>216</v>
      </c>
      <c r="C167" s="4" t="s">
        <v>116</v>
      </c>
      <c r="D167" s="23">
        <v>104.4</v>
      </c>
      <c r="E167" s="23">
        <v>110.8</v>
      </c>
      <c r="F167" s="23">
        <v>104.3</v>
      </c>
      <c r="G167" s="23">
        <v>105</v>
      </c>
      <c r="H167" s="23">
        <v>105.2</v>
      </c>
      <c r="I167" s="23">
        <v>105.5</v>
      </c>
      <c r="J167" s="23">
        <v>105</v>
      </c>
      <c r="K167" s="23">
        <v>105.1</v>
      </c>
      <c r="L167" s="23">
        <v>105.2</v>
      </c>
      <c r="M167" s="23">
        <v>104.2</v>
      </c>
      <c r="N167" s="23">
        <v>104.4</v>
      </c>
      <c r="O167" s="23">
        <v>104.5</v>
      </c>
    </row>
    <row r="168" spans="2:15" s="12" customFormat="1" ht="37.5">
      <c r="B168" s="7" t="s">
        <v>68</v>
      </c>
      <c r="C168" s="8" t="s">
        <v>69</v>
      </c>
      <c r="D168" s="23">
        <v>1.3</v>
      </c>
      <c r="E168" s="23">
        <v>2.94</v>
      </c>
      <c r="F168" s="23">
        <v>2.5</v>
      </c>
      <c r="G168" s="23">
        <v>1.5</v>
      </c>
      <c r="H168" s="23">
        <v>1.6</v>
      </c>
      <c r="I168" s="23">
        <v>1.6</v>
      </c>
      <c r="J168" s="23">
        <v>1.6</v>
      </c>
      <c r="K168" s="23">
        <v>1.7</v>
      </c>
      <c r="L168" s="23">
        <v>1.7</v>
      </c>
      <c r="M168" s="23">
        <v>1.7</v>
      </c>
      <c r="N168" s="23">
        <v>1.7</v>
      </c>
      <c r="O168" s="23">
        <v>1.8</v>
      </c>
    </row>
    <row r="169" spans="2:15" s="12" customFormat="1" ht="18.75">
      <c r="B169" s="7" t="s">
        <v>70</v>
      </c>
      <c r="C169" s="8" t="s">
        <v>71</v>
      </c>
      <c r="D169" s="23">
        <v>100</v>
      </c>
      <c r="E169" s="23">
        <v>100</v>
      </c>
      <c r="F169" s="23">
        <v>100</v>
      </c>
      <c r="G169" s="23">
        <v>100</v>
      </c>
      <c r="H169" s="23">
        <v>100</v>
      </c>
      <c r="I169" s="23">
        <v>100</v>
      </c>
      <c r="J169" s="23">
        <v>100</v>
      </c>
      <c r="K169" s="23">
        <v>100</v>
      </c>
      <c r="L169" s="23">
        <v>100</v>
      </c>
      <c r="M169" s="23">
        <v>100</v>
      </c>
      <c r="N169" s="23">
        <v>100</v>
      </c>
      <c r="O169" s="23">
        <v>100</v>
      </c>
    </row>
    <row r="170" spans="2:15" s="12" customFormat="1" ht="18.75">
      <c r="B170" s="3" t="s">
        <v>223</v>
      </c>
      <c r="C170" s="4"/>
      <c r="D170" s="22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</row>
    <row r="171" spans="2:15" s="12" customFormat="1" ht="56.25">
      <c r="B171" s="7" t="s">
        <v>90</v>
      </c>
      <c r="C171" s="4" t="s">
        <v>65</v>
      </c>
      <c r="D171" s="22">
        <v>2134.2</v>
      </c>
      <c r="E171" s="23">
        <v>5051.3</v>
      </c>
      <c r="F171" s="23">
        <f>E171*F172%</f>
        <v>5344.2754</v>
      </c>
      <c r="G171" s="23">
        <f>F171*G172%</f>
        <v>5622.1777208</v>
      </c>
      <c r="H171" s="23">
        <f>F171*H172%</f>
        <v>5627.5219962</v>
      </c>
      <c r="I171" s="23">
        <f aca="true" t="shared" si="11" ref="I171:O171">F171*I172%</f>
        <v>5638.210547000001</v>
      </c>
      <c r="J171" s="23">
        <f t="shared" si="11"/>
        <v>5875.175718236</v>
      </c>
      <c r="K171" s="23">
        <f t="shared" si="11"/>
        <v>5897.6430520176</v>
      </c>
      <c r="L171" s="23">
        <f t="shared" si="11"/>
        <v>5920.1210743500005</v>
      </c>
      <c r="M171" s="23">
        <f t="shared" si="11"/>
        <v>6127.808274120147</v>
      </c>
      <c r="N171" s="23">
        <f t="shared" si="11"/>
        <v>6168.93463241041</v>
      </c>
      <c r="O171" s="23">
        <f t="shared" si="11"/>
        <v>6198.36676484445</v>
      </c>
    </row>
    <row r="172" spans="2:15" s="12" customFormat="1" ht="56.25">
      <c r="B172" s="7" t="s">
        <v>91</v>
      </c>
      <c r="C172" s="4" t="s">
        <v>67</v>
      </c>
      <c r="D172" s="22">
        <v>107.7</v>
      </c>
      <c r="E172" s="23">
        <f>E171/D171*100</f>
        <v>236.68353481398182</v>
      </c>
      <c r="F172" s="23">
        <v>105.8</v>
      </c>
      <c r="G172" s="23">
        <v>105.2</v>
      </c>
      <c r="H172" s="23">
        <v>105.3</v>
      </c>
      <c r="I172" s="23">
        <v>105.5</v>
      </c>
      <c r="J172" s="23">
        <v>104.5</v>
      </c>
      <c r="K172" s="23">
        <v>104.8</v>
      </c>
      <c r="L172" s="23">
        <v>105</v>
      </c>
      <c r="M172" s="23">
        <v>104.3</v>
      </c>
      <c r="N172" s="23">
        <v>104.6</v>
      </c>
      <c r="O172" s="23">
        <v>104.7</v>
      </c>
    </row>
    <row r="173" spans="2:15" s="12" customFormat="1" ht="37.5">
      <c r="B173" s="6" t="s">
        <v>92</v>
      </c>
      <c r="C173" s="4" t="s">
        <v>116</v>
      </c>
      <c r="D173" s="22">
        <v>104.9</v>
      </c>
      <c r="E173" s="23">
        <v>114.6</v>
      </c>
      <c r="F173" s="23">
        <v>105.8</v>
      </c>
      <c r="G173" s="23">
        <v>105.2</v>
      </c>
      <c r="H173" s="23">
        <v>105.3</v>
      </c>
      <c r="I173" s="23">
        <v>105.5</v>
      </c>
      <c r="J173" s="23">
        <v>104.5</v>
      </c>
      <c r="K173" s="23">
        <v>104.8</v>
      </c>
      <c r="L173" s="23">
        <v>105</v>
      </c>
      <c r="M173" s="23">
        <v>104.3</v>
      </c>
      <c r="N173" s="23">
        <v>104.6</v>
      </c>
      <c r="O173" s="23">
        <v>104.7</v>
      </c>
    </row>
    <row r="174" spans="2:15" s="12" customFormat="1" ht="75">
      <c r="B174" s="6" t="s">
        <v>93</v>
      </c>
      <c r="C174" s="4" t="s">
        <v>117</v>
      </c>
      <c r="D174" s="22">
        <v>2134.2</v>
      </c>
      <c r="E174" s="23">
        <f>E171</f>
        <v>5051.3</v>
      </c>
      <c r="F174" s="23">
        <v>5344.2754</v>
      </c>
      <c r="G174" s="23">
        <v>5622.1777208</v>
      </c>
      <c r="H174" s="23">
        <v>5627.5219962</v>
      </c>
      <c r="I174" s="23">
        <v>5638.210547000001</v>
      </c>
      <c r="J174" s="23">
        <v>5875.175718236</v>
      </c>
      <c r="K174" s="23">
        <v>5897.6430520176</v>
      </c>
      <c r="L174" s="23">
        <v>5920.1210743500005</v>
      </c>
      <c r="M174" s="23">
        <v>6127.808274120147</v>
      </c>
      <c r="N174" s="23">
        <v>6168.93463241041</v>
      </c>
      <c r="O174" s="23">
        <v>6198.36676484445</v>
      </c>
    </row>
    <row r="175" spans="2:15" s="12" customFormat="1" ht="56.25">
      <c r="B175" s="6" t="s">
        <v>94</v>
      </c>
      <c r="C175" s="4" t="s">
        <v>67</v>
      </c>
      <c r="D175" s="22">
        <v>107.7</v>
      </c>
      <c r="E175" s="23">
        <v>236.68353481398182</v>
      </c>
      <c r="F175" s="23">
        <v>105.8</v>
      </c>
      <c r="G175" s="23">
        <v>105.2</v>
      </c>
      <c r="H175" s="23">
        <v>105.3</v>
      </c>
      <c r="I175" s="23">
        <v>105.5</v>
      </c>
      <c r="J175" s="23">
        <v>104.5</v>
      </c>
      <c r="K175" s="23">
        <v>104.8</v>
      </c>
      <c r="L175" s="23">
        <v>105</v>
      </c>
      <c r="M175" s="23">
        <v>104.3</v>
      </c>
      <c r="N175" s="23">
        <v>104.6</v>
      </c>
      <c r="O175" s="23">
        <v>104.7</v>
      </c>
    </row>
    <row r="176" spans="2:15" s="12" customFormat="1" ht="37.5">
      <c r="B176" s="6" t="s">
        <v>92</v>
      </c>
      <c r="C176" s="4" t="s">
        <v>116</v>
      </c>
      <c r="D176" s="22">
        <v>104.9</v>
      </c>
      <c r="E176" s="23">
        <v>114.6</v>
      </c>
      <c r="F176" s="23">
        <v>105.8</v>
      </c>
      <c r="G176" s="23">
        <v>105.2</v>
      </c>
      <c r="H176" s="23">
        <v>105.3</v>
      </c>
      <c r="I176" s="23">
        <v>105.5</v>
      </c>
      <c r="J176" s="23">
        <v>104.5</v>
      </c>
      <c r="K176" s="23">
        <v>104.8</v>
      </c>
      <c r="L176" s="23">
        <v>105</v>
      </c>
      <c r="M176" s="23">
        <v>104.3</v>
      </c>
      <c r="N176" s="23">
        <v>104.6</v>
      </c>
      <c r="O176" s="23">
        <v>104.7</v>
      </c>
    </row>
    <row r="177" spans="2:15" s="12" customFormat="1" ht="79.5" customHeight="1">
      <c r="B177" s="10" t="s">
        <v>95</v>
      </c>
      <c r="C177" s="4"/>
      <c r="D177" s="22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</row>
    <row r="178" spans="2:15" s="12" customFormat="1" ht="18.75">
      <c r="B178" s="7" t="s">
        <v>96</v>
      </c>
      <c r="C178" s="4" t="s">
        <v>97</v>
      </c>
      <c r="D178" s="22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</row>
    <row r="179" spans="2:15" s="12" customFormat="1" ht="18.75">
      <c r="B179" s="7" t="s">
        <v>98</v>
      </c>
      <c r="C179" s="4" t="s">
        <v>97</v>
      </c>
      <c r="D179" s="22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</row>
    <row r="180" spans="2:15" s="12" customFormat="1" ht="18.75">
      <c r="B180" s="6" t="s">
        <v>99</v>
      </c>
      <c r="C180" s="4" t="s">
        <v>97</v>
      </c>
      <c r="D180" s="22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</row>
    <row r="181" spans="2:15" s="12" customFormat="1" ht="18.75">
      <c r="B181" s="6" t="s">
        <v>100</v>
      </c>
      <c r="C181" s="4" t="s">
        <v>97</v>
      </c>
      <c r="D181" s="22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</row>
    <row r="182" spans="2:15" s="12" customFormat="1" ht="18.75">
      <c r="B182" s="6" t="s">
        <v>101</v>
      </c>
      <c r="C182" s="4" t="s">
        <v>97</v>
      </c>
      <c r="D182" s="22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</row>
    <row r="183" spans="2:15" s="12" customFormat="1" ht="18.75">
      <c r="B183" s="6" t="s">
        <v>102</v>
      </c>
      <c r="C183" s="4" t="s">
        <v>97</v>
      </c>
      <c r="D183" s="22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</row>
    <row r="184" spans="2:15" s="12" customFormat="1" ht="18.75">
      <c r="B184" s="6" t="s">
        <v>18</v>
      </c>
      <c r="C184" s="4"/>
      <c r="D184" s="22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</row>
    <row r="185" spans="2:15" s="12" customFormat="1" ht="18.75">
      <c r="B185" s="7" t="s">
        <v>103</v>
      </c>
      <c r="C185" s="4" t="s">
        <v>97</v>
      </c>
      <c r="D185" s="22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</row>
    <row r="186" spans="2:15" s="12" customFormat="1" ht="18.75">
      <c r="B186" s="7" t="s">
        <v>104</v>
      </c>
      <c r="C186" s="4" t="s">
        <v>97</v>
      </c>
      <c r="D186" s="22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</row>
    <row r="187" spans="2:15" s="12" customFormat="1" ht="18.75">
      <c r="B187" s="7" t="s">
        <v>105</v>
      </c>
      <c r="C187" s="4" t="s">
        <v>97</v>
      </c>
      <c r="D187" s="22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</row>
    <row r="188" spans="2:15" s="12" customFormat="1" ht="18.75">
      <c r="B188" s="6" t="s">
        <v>106</v>
      </c>
      <c r="C188" s="4" t="s">
        <v>97</v>
      </c>
      <c r="D188" s="22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</row>
    <row r="189" spans="2:15" s="12" customFormat="1" ht="18.75">
      <c r="B189" s="3" t="s">
        <v>224</v>
      </c>
      <c r="C189" s="4"/>
      <c r="D189" s="22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</row>
    <row r="190" spans="2:15" ht="56.25">
      <c r="B190" s="7" t="s">
        <v>73</v>
      </c>
      <c r="C190" s="9" t="s">
        <v>65</v>
      </c>
      <c r="D190" s="35">
        <v>191</v>
      </c>
      <c r="E190" s="23">
        <f>D190*E191%</f>
        <v>244.28900000000002</v>
      </c>
      <c r="F190" s="23">
        <f>E190*F191%</f>
        <v>254.54913800000003</v>
      </c>
      <c r="G190" s="23">
        <f>F190*G191%</f>
        <v>268.040242314</v>
      </c>
      <c r="H190" s="23">
        <f>F190*H191%</f>
        <v>268.54934059</v>
      </c>
      <c r="I190" s="23">
        <f aca="true" t="shared" si="12" ref="I190:O190">F190*I191%</f>
        <v>269.058438866</v>
      </c>
      <c r="J190" s="23">
        <f t="shared" si="12"/>
        <v>279.029892248874</v>
      </c>
      <c r="K190" s="23">
        <f t="shared" si="12"/>
        <v>280.09696223537</v>
      </c>
      <c r="L190" s="23">
        <f t="shared" si="12"/>
        <v>281.16606861497</v>
      </c>
      <c r="M190" s="23">
        <f t="shared" si="12"/>
        <v>290.7491477233267</v>
      </c>
      <c r="N190" s="23">
        <f t="shared" si="12"/>
        <v>292.14113161149083</v>
      </c>
      <c r="O190" s="23">
        <f t="shared" si="12"/>
        <v>293.81854170264364</v>
      </c>
    </row>
    <row r="191" spans="2:15" ht="56.25">
      <c r="B191" s="7" t="s">
        <v>259</v>
      </c>
      <c r="C191" s="9" t="s">
        <v>67</v>
      </c>
      <c r="D191" s="35">
        <v>107.3</v>
      </c>
      <c r="E191" s="23">
        <v>127.9</v>
      </c>
      <c r="F191" s="23">
        <v>104.2</v>
      </c>
      <c r="G191" s="23">
        <v>105.3</v>
      </c>
      <c r="H191" s="23">
        <v>105.5</v>
      </c>
      <c r="I191" s="23">
        <v>105.7</v>
      </c>
      <c r="J191" s="23">
        <v>104.1</v>
      </c>
      <c r="K191" s="23">
        <v>104.3</v>
      </c>
      <c r="L191" s="23">
        <v>104.5</v>
      </c>
      <c r="M191" s="23">
        <v>104.2</v>
      </c>
      <c r="N191" s="23">
        <v>104.3</v>
      </c>
      <c r="O191" s="23">
        <v>104.5</v>
      </c>
    </row>
    <row r="192" spans="2:15" ht="37.5">
      <c r="B192" s="6" t="s">
        <v>74</v>
      </c>
      <c r="C192" s="4" t="s">
        <v>116</v>
      </c>
      <c r="D192" s="22">
        <v>108</v>
      </c>
      <c r="E192" s="23">
        <v>115.4</v>
      </c>
      <c r="F192" s="23">
        <v>104.2</v>
      </c>
      <c r="G192" s="23">
        <v>105.3</v>
      </c>
      <c r="H192" s="23">
        <v>105.5</v>
      </c>
      <c r="I192" s="23">
        <v>105.7</v>
      </c>
      <c r="J192" s="23">
        <v>104.1</v>
      </c>
      <c r="K192" s="23">
        <v>104.3</v>
      </c>
      <c r="L192" s="23">
        <v>104.5</v>
      </c>
      <c r="M192" s="23">
        <v>104.2</v>
      </c>
      <c r="N192" s="23">
        <v>104.3</v>
      </c>
      <c r="O192" s="23">
        <v>104.5</v>
      </c>
    </row>
    <row r="193" spans="2:15" ht="18.75">
      <c r="B193" s="6" t="s">
        <v>75</v>
      </c>
      <c r="C193" s="4" t="s">
        <v>117</v>
      </c>
      <c r="D193" s="22">
        <v>34.5</v>
      </c>
      <c r="E193" s="23">
        <v>40.7</v>
      </c>
      <c r="F193" s="23">
        <f>E193*F194%</f>
        <v>42.409400000000005</v>
      </c>
      <c r="G193" s="23">
        <f>F193*G194%</f>
        <v>44.6570982</v>
      </c>
      <c r="H193" s="23">
        <f>F193*H194%</f>
        <v>44.741917</v>
      </c>
      <c r="I193" s="23">
        <f aca="true" t="shared" si="13" ref="I193:O193">F193*I194%</f>
        <v>44.8267358</v>
      </c>
      <c r="J193" s="23">
        <f t="shared" si="13"/>
        <v>46.488039226199994</v>
      </c>
      <c r="K193" s="23">
        <f t="shared" si="13"/>
        <v>46.665819430999996</v>
      </c>
      <c r="L193" s="23">
        <f t="shared" si="13"/>
        <v>46.843938910999995</v>
      </c>
      <c r="M193" s="23">
        <f t="shared" si="13"/>
        <v>48.440536873700395</v>
      </c>
      <c r="N193" s="23">
        <f t="shared" si="13"/>
        <v>48.67244966653299</v>
      </c>
      <c r="O193" s="23">
        <f t="shared" si="13"/>
        <v>48.951916161994994</v>
      </c>
    </row>
    <row r="194" spans="2:15" ht="56.25">
      <c r="B194" s="6" t="s">
        <v>260</v>
      </c>
      <c r="C194" s="4" t="s">
        <v>67</v>
      </c>
      <c r="D194" s="22">
        <v>107.3</v>
      </c>
      <c r="E194" s="23">
        <v>127.9</v>
      </c>
      <c r="F194" s="23">
        <v>104.2</v>
      </c>
      <c r="G194" s="23">
        <v>105.3</v>
      </c>
      <c r="H194" s="23">
        <v>105.5</v>
      </c>
      <c r="I194" s="23">
        <v>105.7</v>
      </c>
      <c r="J194" s="23">
        <v>104.1</v>
      </c>
      <c r="K194" s="23">
        <v>104.3</v>
      </c>
      <c r="L194" s="23">
        <v>104.5</v>
      </c>
      <c r="M194" s="23">
        <v>104.2</v>
      </c>
      <c r="N194" s="23">
        <v>104.3</v>
      </c>
      <c r="O194" s="23">
        <v>104.5</v>
      </c>
    </row>
    <row r="195" spans="2:15" s="12" customFormat="1" ht="56.25">
      <c r="B195" s="6" t="s">
        <v>120</v>
      </c>
      <c r="C195" s="4" t="s">
        <v>72</v>
      </c>
      <c r="D195" s="22">
        <v>108</v>
      </c>
      <c r="E195" s="23">
        <v>115.4</v>
      </c>
      <c r="F195" s="23">
        <v>104.2</v>
      </c>
      <c r="G195" s="23">
        <v>105.3</v>
      </c>
      <c r="H195" s="23">
        <v>105.5</v>
      </c>
      <c r="I195" s="23">
        <v>105.7</v>
      </c>
      <c r="J195" s="23">
        <v>104.1</v>
      </c>
      <c r="K195" s="23">
        <v>104.3</v>
      </c>
      <c r="L195" s="23">
        <v>104.5</v>
      </c>
      <c r="M195" s="23">
        <v>104.2</v>
      </c>
      <c r="N195" s="23">
        <v>104.3</v>
      </c>
      <c r="O195" s="23">
        <v>104.5</v>
      </c>
    </row>
    <row r="196" spans="2:15" ht="37.5">
      <c r="B196" s="10" t="s">
        <v>76</v>
      </c>
      <c r="C196" s="9"/>
      <c r="D196" s="35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</row>
    <row r="197" spans="2:15" ht="56.25">
      <c r="B197" s="7" t="s">
        <v>77</v>
      </c>
      <c r="C197" s="8" t="s">
        <v>65</v>
      </c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2:15" ht="56.25">
      <c r="B198" s="7" t="s">
        <v>78</v>
      </c>
      <c r="C198" s="8" t="s">
        <v>65</v>
      </c>
      <c r="D198" s="24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</row>
    <row r="199" spans="2:15" ht="18.75">
      <c r="B199" s="7" t="s">
        <v>79</v>
      </c>
      <c r="C199" s="9" t="s">
        <v>1</v>
      </c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</row>
    <row r="200" spans="2:15" ht="37.5">
      <c r="B200" s="7" t="s">
        <v>261</v>
      </c>
      <c r="C200" s="9" t="s">
        <v>80</v>
      </c>
      <c r="D200" s="35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</row>
    <row r="201" spans="2:15" ht="18.75">
      <c r="B201" s="10" t="s">
        <v>81</v>
      </c>
      <c r="C201" s="8"/>
      <c r="D201" s="24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</row>
    <row r="202" spans="2:15" ht="112.5">
      <c r="B202" s="7" t="s">
        <v>82</v>
      </c>
      <c r="C202" s="9" t="s">
        <v>83</v>
      </c>
      <c r="D202" s="35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</row>
    <row r="203" spans="2:15" ht="112.5">
      <c r="B203" s="7" t="s">
        <v>84</v>
      </c>
      <c r="C203" s="9" t="s">
        <v>83</v>
      </c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</row>
    <row r="204" spans="2:15" ht="18.75">
      <c r="B204" s="7" t="s">
        <v>85</v>
      </c>
      <c r="C204" s="9" t="s">
        <v>1</v>
      </c>
      <c r="D204" s="35">
        <v>201.2</v>
      </c>
      <c r="E204" s="23">
        <v>195.18</v>
      </c>
      <c r="F204" s="23">
        <f>E204*F205%</f>
        <v>214.50282</v>
      </c>
      <c r="G204" s="23">
        <f>F204*G205%</f>
        <v>224.1554469</v>
      </c>
      <c r="H204" s="23">
        <f>F204*H205%</f>
        <v>224.79895536000004</v>
      </c>
      <c r="I204" s="23">
        <f aca="true" t="shared" si="14" ref="I204:O204">F204*I205%</f>
        <v>225.22796100000002</v>
      </c>
      <c r="J204" s="23">
        <f t="shared" si="14"/>
        <v>233.79413111669996</v>
      </c>
      <c r="K204" s="23">
        <f t="shared" si="14"/>
        <v>234.69010939584004</v>
      </c>
      <c r="L204" s="23">
        <f t="shared" si="14"/>
        <v>235.58844720600004</v>
      </c>
      <c r="M204" s="23">
        <f t="shared" si="14"/>
        <v>243.61348462360135</v>
      </c>
      <c r="N204" s="23">
        <f t="shared" si="14"/>
        <v>245.016474209257</v>
      </c>
      <c r="O204" s="23">
        <f t="shared" si="14"/>
        <v>246.42551577747605</v>
      </c>
    </row>
    <row r="205" spans="2:15" ht="56.25">
      <c r="B205" s="7" t="s">
        <v>262</v>
      </c>
      <c r="C205" s="4" t="s">
        <v>67</v>
      </c>
      <c r="D205" s="22">
        <v>114.1</v>
      </c>
      <c r="E205" s="23">
        <f>E204/D204*100</f>
        <v>97.00795228628232</v>
      </c>
      <c r="F205" s="23">
        <v>109.9</v>
      </c>
      <c r="G205" s="23">
        <v>104.5</v>
      </c>
      <c r="H205" s="23">
        <v>104.8</v>
      </c>
      <c r="I205" s="23">
        <v>105</v>
      </c>
      <c r="J205" s="23">
        <v>104.3</v>
      </c>
      <c r="K205" s="23">
        <v>104.4</v>
      </c>
      <c r="L205" s="23">
        <v>104.6</v>
      </c>
      <c r="M205" s="23">
        <v>104.2</v>
      </c>
      <c r="N205" s="23">
        <v>104.4</v>
      </c>
      <c r="O205" s="23">
        <v>104.6</v>
      </c>
    </row>
    <row r="206" spans="2:15" ht="37.5">
      <c r="B206" s="6" t="s">
        <v>86</v>
      </c>
      <c r="C206" s="4" t="s">
        <v>116</v>
      </c>
      <c r="D206" s="22">
        <v>104.3</v>
      </c>
      <c r="E206" s="23">
        <v>108</v>
      </c>
      <c r="F206" s="23">
        <v>109.9</v>
      </c>
      <c r="G206" s="23">
        <v>104.5</v>
      </c>
      <c r="H206" s="23">
        <v>104.8</v>
      </c>
      <c r="I206" s="23">
        <v>105</v>
      </c>
      <c r="J206" s="23">
        <v>104.3</v>
      </c>
      <c r="K206" s="23">
        <v>104.4</v>
      </c>
      <c r="L206" s="23">
        <v>104.6</v>
      </c>
      <c r="M206" s="23">
        <v>104.2</v>
      </c>
      <c r="N206" s="23">
        <v>104.4</v>
      </c>
      <c r="O206" s="23">
        <v>104.6</v>
      </c>
    </row>
    <row r="207" spans="2:15" s="12" customFormat="1" ht="37.5">
      <c r="B207" s="3" t="s">
        <v>225</v>
      </c>
      <c r="C207" s="4"/>
      <c r="D207" s="22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</row>
    <row r="208" spans="2:15" s="12" customFormat="1" ht="40.5" customHeight="1">
      <c r="B208" s="6" t="s">
        <v>121</v>
      </c>
      <c r="C208" s="4" t="s">
        <v>87</v>
      </c>
      <c r="D208" s="22">
        <v>182</v>
      </c>
      <c r="E208" s="23">
        <v>172</v>
      </c>
      <c r="F208" s="23">
        <v>172</v>
      </c>
      <c r="G208" s="23">
        <v>172</v>
      </c>
      <c r="H208" s="23">
        <v>172</v>
      </c>
      <c r="I208" s="23">
        <v>172</v>
      </c>
      <c r="J208" s="23">
        <v>172</v>
      </c>
      <c r="K208" s="23">
        <v>172</v>
      </c>
      <c r="L208" s="23">
        <v>172</v>
      </c>
      <c r="M208" s="23">
        <v>172</v>
      </c>
      <c r="N208" s="23">
        <v>172</v>
      </c>
      <c r="O208" s="23">
        <v>172</v>
      </c>
    </row>
    <row r="209" spans="2:15" s="12" customFormat="1" ht="56.25">
      <c r="B209" s="6" t="s">
        <v>123</v>
      </c>
      <c r="C209" s="8" t="s">
        <v>88</v>
      </c>
      <c r="D209" s="24">
        <v>4.1</v>
      </c>
      <c r="E209" s="23">
        <v>4.1</v>
      </c>
      <c r="F209" s="23">
        <v>4.1</v>
      </c>
      <c r="G209" s="23">
        <v>4.1</v>
      </c>
      <c r="H209" s="23">
        <v>4.1</v>
      </c>
      <c r="I209" s="23">
        <v>4.1</v>
      </c>
      <c r="J209" s="23">
        <v>4.1</v>
      </c>
      <c r="K209" s="23">
        <v>4.1</v>
      </c>
      <c r="L209" s="23">
        <v>4.1</v>
      </c>
      <c r="M209" s="23">
        <v>4.1</v>
      </c>
      <c r="N209" s="23">
        <v>4.1</v>
      </c>
      <c r="O209" s="23">
        <v>4.1</v>
      </c>
    </row>
    <row r="210" spans="2:15" s="12" customFormat="1" ht="37.5">
      <c r="B210" s="6" t="s">
        <v>122</v>
      </c>
      <c r="C210" s="4" t="s">
        <v>89</v>
      </c>
      <c r="D210" s="22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2:15" s="12" customFormat="1" ht="18.75">
      <c r="B211" s="3" t="s">
        <v>257</v>
      </c>
      <c r="C211" s="4"/>
      <c r="D211" s="22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2:15" s="12" customFormat="1" ht="18.75">
      <c r="B212" s="15" t="s">
        <v>232</v>
      </c>
      <c r="C212" s="14" t="s">
        <v>233</v>
      </c>
      <c r="D212" s="22">
        <v>7.4</v>
      </c>
      <c r="E212" s="23">
        <v>7.4</v>
      </c>
      <c r="F212" s="23">
        <v>7.4</v>
      </c>
      <c r="G212" s="23">
        <v>7.4</v>
      </c>
      <c r="H212" s="23">
        <v>7.4</v>
      </c>
      <c r="I212" s="23">
        <v>7.4</v>
      </c>
      <c r="J212" s="23">
        <v>7.4</v>
      </c>
      <c r="K212" s="23">
        <v>7.4</v>
      </c>
      <c r="L212" s="23">
        <v>7.4</v>
      </c>
      <c r="M212" s="23">
        <v>7.4</v>
      </c>
      <c r="N212" s="23">
        <v>7.4</v>
      </c>
      <c r="O212" s="23">
        <v>7.4</v>
      </c>
    </row>
    <row r="213" spans="2:15" s="12" customFormat="1" ht="18.75">
      <c r="B213" s="19" t="s">
        <v>234</v>
      </c>
      <c r="C213" s="14" t="s">
        <v>233</v>
      </c>
      <c r="D213" s="22">
        <v>4.1</v>
      </c>
      <c r="E213" s="23">
        <v>4.1</v>
      </c>
      <c r="F213" s="23">
        <v>4.1</v>
      </c>
      <c r="G213" s="23">
        <v>4.1</v>
      </c>
      <c r="H213" s="23">
        <v>4.1</v>
      </c>
      <c r="I213" s="23">
        <v>4.1</v>
      </c>
      <c r="J213" s="23">
        <v>4.1</v>
      </c>
      <c r="K213" s="23">
        <v>4.1</v>
      </c>
      <c r="L213" s="23">
        <v>4.1</v>
      </c>
      <c r="M213" s="23">
        <v>4.1</v>
      </c>
      <c r="N213" s="23">
        <v>4.1</v>
      </c>
      <c r="O213" s="23">
        <v>4.1</v>
      </c>
    </row>
    <row r="214" spans="2:15" s="12" customFormat="1" ht="18.75">
      <c r="B214" s="20" t="s">
        <v>235</v>
      </c>
      <c r="C214" s="14" t="s">
        <v>233</v>
      </c>
      <c r="D214" s="22">
        <v>1.8</v>
      </c>
      <c r="E214" s="23">
        <v>1.8</v>
      </c>
      <c r="F214" s="23">
        <v>1.8</v>
      </c>
      <c r="G214" s="23">
        <v>1.8</v>
      </c>
      <c r="H214" s="23">
        <v>1.8</v>
      </c>
      <c r="I214" s="23">
        <v>1.8</v>
      </c>
      <c r="J214" s="23">
        <v>1.8</v>
      </c>
      <c r="K214" s="23">
        <v>1.8</v>
      </c>
      <c r="L214" s="23">
        <v>1.8</v>
      </c>
      <c r="M214" s="23">
        <v>1.8</v>
      </c>
      <c r="N214" s="23">
        <v>1.8</v>
      </c>
      <c r="O214" s="23">
        <v>1.8</v>
      </c>
    </row>
    <row r="215" spans="2:15" s="12" customFormat="1" ht="56.25">
      <c r="B215" s="15" t="s">
        <v>236</v>
      </c>
      <c r="C215" s="14" t="s">
        <v>237</v>
      </c>
      <c r="D215" s="22">
        <v>7.7</v>
      </c>
      <c r="E215" s="23">
        <v>7.7</v>
      </c>
      <c r="F215" s="23">
        <v>7.7</v>
      </c>
      <c r="G215" s="23">
        <v>7.7</v>
      </c>
      <c r="H215" s="23">
        <v>7.7</v>
      </c>
      <c r="I215" s="23">
        <v>7.7</v>
      </c>
      <c r="J215" s="23">
        <v>7.7</v>
      </c>
      <c r="K215" s="23">
        <v>7.7</v>
      </c>
      <c r="L215" s="23">
        <v>7.7</v>
      </c>
      <c r="M215" s="23">
        <v>7.7</v>
      </c>
      <c r="N215" s="23">
        <v>7.7</v>
      </c>
      <c r="O215" s="23">
        <v>7.7</v>
      </c>
    </row>
    <row r="216" spans="2:15" s="12" customFormat="1" ht="56.25">
      <c r="B216" s="15" t="s">
        <v>238</v>
      </c>
      <c r="C216" s="14" t="s">
        <v>239</v>
      </c>
      <c r="D216" s="22">
        <v>17</v>
      </c>
      <c r="E216" s="23">
        <v>17</v>
      </c>
      <c r="F216" s="23">
        <v>17</v>
      </c>
      <c r="G216" s="23">
        <v>17</v>
      </c>
      <c r="H216" s="23">
        <v>17</v>
      </c>
      <c r="I216" s="23">
        <v>17</v>
      </c>
      <c r="J216" s="23">
        <v>17</v>
      </c>
      <c r="K216" s="23">
        <v>17</v>
      </c>
      <c r="L216" s="23">
        <v>17</v>
      </c>
      <c r="M216" s="23">
        <v>17</v>
      </c>
      <c r="N216" s="23">
        <v>17</v>
      </c>
      <c r="O216" s="23">
        <v>17</v>
      </c>
    </row>
    <row r="217" spans="2:15" s="12" customFormat="1" ht="37.5">
      <c r="B217" s="15" t="s">
        <v>240</v>
      </c>
      <c r="C217" s="14" t="s">
        <v>241</v>
      </c>
      <c r="D217" s="35">
        <v>-9.3</v>
      </c>
      <c r="E217" s="23">
        <v>-9.3</v>
      </c>
      <c r="F217" s="23">
        <v>-9.3</v>
      </c>
      <c r="G217" s="23">
        <v>-9.3</v>
      </c>
      <c r="H217" s="23">
        <v>-9.3</v>
      </c>
      <c r="I217" s="23">
        <v>-9.3</v>
      </c>
      <c r="J217" s="23">
        <v>-9.3</v>
      </c>
      <c r="K217" s="23">
        <v>-9.3</v>
      </c>
      <c r="L217" s="23">
        <v>-9.3</v>
      </c>
      <c r="M217" s="23">
        <v>-9.3</v>
      </c>
      <c r="N217" s="23">
        <v>-9.3</v>
      </c>
      <c r="O217" s="23">
        <v>-9.3</v>
      </c>
    </row>
    <row r="218" spans="2:15" s="12" customFormat="1" ht="41.25" customHeight="1">
      <c r="B218" s="15" t="s">
        <v>242</v>
      </c>
      <c r="C218" s="14" t="s">
        <v>243</v>
      </c>
      <c r="D218" s="22">
        <v>0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</row>
    <row r="219" spans="2:15" s="12" customFormat="1" ht="18.75">
      <c r="B219" s="13" t="s">
        <v>258</v>
      </c>
      <c r="C219" s="14"/>
      <c r="D219" s="36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2:15" s="12" customFormat="1" ht="37.5">
      <c r="B220" s="16" t="s">
        <v>226</v>
      </c>
      <c r="C220" s="14" t="s">
        <v>227</v>
      </c>
      <c r="D220" s="36">
        <v>77390.5</v>
      </c>
      <c r="E220" s="23">
        <v>91233</v>
      </c>
      <c r="F220" s="23">
        <f>E220*F221%</f>
        <v>97619.31000000001</v>
      </c>
      <c r="G220" s="23">
        <f>F220*G221%</f>
        <v>101621.70171000001</v>
      </c>
      <c r="H220" s="23">
        <f>F220*H221%</f>
        <v>102500.27550000002</v>
      </c>
      <c r="I220" s="23">
        <f aca="true" t="shared" si="15" ref="I220:O220">F220*I221%</f>
        <v>102695.51412000002</v>
      </c>
      <c r="J220" s="23">
        <f t="shared" si="15"/>
        <v>105686.56977840001</v>
      </c>
      <c r="K220" s="23">
        <f t="shared" si="15"/>
        <v>106805.28707100003</v>
      </c>
      <c r="L220" s="23">
        <f t="shared" si="15"/>
        <v>107830.28982600002</v>
      </c>
      <c r="M220" s="23">
        <f t="shared" si="15"/>
        <v>110970.89826732001</v>
      </c>
      <c r="N220" s="23">
        <f t="shared" si="15"/>
        <v>112359.16199869204</v>
      </c>
      <c r="O220" s="23">
        <f t="shared" si="15"/>
        <v>114300.10721556003</v>
      </c>
    </row>
    <row r="221" spans="2:15" s="12" customFormat="1" ht="37.5">
      <c r="B221" s="16" t="s">
        <v>228</v>
      </c>
      <c r="C221" s="18" t="s">
        <v>229</v>
      </c>
      <c r="D221" s="36">
        <v>105.1</v>
      </c>
      <c r="E221" s="23">
        <f>E220/D220*100</f>
        <v>117.88656230415877</v>
      </c>
      <c r="F221" s="23">
        <v>107</v>
      </c>
      <c r="G221" s="23">
        <v>104.1</v>
      </c>
      <c r="H221" s="23">
        <v>105</v>
      </c>
      <c r="I221" s="23">
        <v>105.2</v>
      </c>
      <c r="J221" s="23">
        <v>104</v>
      </c>
      <c r="K221" s="23">
        <v>104.2</v>
      </c>
      <c r="L221" s="23">
        <v>105</v>
      </c>
      <c r="M221" s="23">
        <v>105</v>
      </c>
      <c r="N221" s="23">
        <v>105.2</v>
      </c>
      <c r="O221" s="23">
        <v>106</v>
      </c>
    </row>
    <row r="222" spans="2:15" s="12" customFormat="1" ht="29.25" customHeight="1">
      <c r="B222" s="16" t="s">
        <v>108</v>
      </c>
      <c r="C222" s="18" t="s">
        <v>71</v>
      </c>
      <c r="D222" s="37">
        <v>1.7</v>
      </c>
      <c r="E222" s="37">
        <v>1.3</v>
      </c>
      <c r="F222" s="37">
        <v>1.3</v>
      </c>
      <c r="G222" s="37">
        <v>1.4</v>
      </c>
      <c r="H222" s="37">
        <v>1.3</v>
      </c>
      <c r="I222" s="37">
        <v>1.2</v>
      </c>
      <c r="J222" s="37">
        <v>1.4</v>
      </c>
      <c r="K222" s="37">
        <v>1.3</v>
      </c>
      <c r="L222" s="37">
        <v>1.2</v>
      </c>
      <c r="M222" s="37">
        <v>1.4</v>
      </c>
      <c r="N222" s="37">
        <v>1.3</v>
      </c>
      <c r="O222" s="37">
        <v>1.2</v>
      </c>
    </row>
    <row r="223" spans="2:15" s="12" customFormat="1" ht="56.25">
      <c r="B223" s="16" t="s">
        <v>109</v>
      </c>
      <c r="C223" s="14" t="s">
        <v>88</v>
      </c>
      <c r="D223" s="37">
        <v>0.1</v>
      </c>
      <c r="E223" s="37">
        <v>0.1</v>
      </c>
      <c r="F223" s="37">
        <v>0.1</v>
      </c>
      <c r="G223" s="37">
        <v>0.1</v>
      </c>
      <c r="H223" s="37">
        <v>0.1</v>
      </c>
      <c r="I223" s="37">
        <v>0.1</v>
      </c>
      <c r="J223" s="37">
        <v>0.1</v>
      </c>
      <c r="K223" s="37">
        <v>0.1</v>
      </c>
      <c r="L223" s="37">
        <v>0.1</v>
      </c>
      <c r="M223" s="37">
        <v>0.1</v>
      </c>
      <c r="N223" s="37">
        <v>0.1</v>
      </c>
      <c r="O223" s="37">
        <v>0.1</v>
      </c>
    </row>
    <row r="224" spans="2:15" s="12" customFormat="1" ht="18.75">
      <c r="B224" s="16" t="s">
        <v>230</v>
      </c>
      <c r="C224" s="14" t="s">
        <v>6</v>
      </c>
      <c r="D224" s="37">
        <v>2895.369</v>
      </c>
      <c r="E224" s="37">
        <v>3081</v>
      </c>
      <c r="F224" s="37">
        <v>3204.2</v>
      </c>
      <c r="G224" s="37">
        <v>3300</v>
      </c>
      <c r="H224" s="37">
        <f>F224*H225%</f>
        <v>3316.3469999999998</v>
      </c>
      <c r="I224" s="37">
        <f>F224*I225%</f>
        <v>3322.7553999999996</v>
      </c>
      <c r="J224" s="37">
        <v>3465</v>
      </c>
      <c r="K224" s="37">
        <f>H224*K225%</f>
        <v>3485.4806969999995</v>
      </c>
      <c r="L224" s="37">
        <f>I224*L225%</f>
        <v>3492.2159253999994</v>
      </c>
      <c r="M224" s="37">
        <v>3680</v>
      </c>
      <c r="N224" s="37">
        <f>K224*N225%</f>
        <v>3705.0659809109993</v>
      </c>
      <c r="O224" s="37">
        <f>L224*O225%</f>
        <v>3712.225528700199</v>
      </c>
    </row>
    <row r="225" spans="2:15" s="12" customFormat="1" ht="18.75">
      <c r="B225" s="16" t="s">
        <v>231</v>
      </c>
      <c r="C225" s="14" t="s">
        <v>229</v>
      </c>
      <c r="D225" s="37">
        <v>94.2</v>
      </c>
      <c r="E225" s="37">
        <f>E224/D224*100</f>
        <v>106.4113071598128</v>
      </c>
      <c r="F225" s="37">
        <v>104</v>
      </c>
      <c r="G225" s="37">
        <v>103</v>
      </c>
      <c r="H225" s="37">
        <v>103.5</v>
      </c>
      <c r="I225" s="37">
        <v>103.7</v>
      </c>
      <c r="J225" s="37">
        <v>105</v>
      </c>
      <c r="K225" s="37">
        <v>105.1</v>
      </c>
      <c r="L225" s="37">
        <v>105.1</v>
      </c>
      <c r="M225" s="37">
        <v>106.2</v>
      </c>
      <c r="N225" s="37">
        <v>106.3</v>
      </c>
      <c r="O225" s="37">
        <v>106.3</v>
      </c>
    </row>
    <row r="226" s="12" customFormat="1" ht="12.75"/>
    <row r="227" s="12" customFormat="1" ht="56.25">
      <c r="B227" s="40" t="s">
        <v>264</v>
      </c>
    </row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</sheetData>
  <sheetProtection/>
  <mergeCells count="12">
    <mergeCell ref="J7:L7"/>
    <mergeCell ref="G6:O6"/>
    <mergeCell ref="F7:F9"/>
    <mergeCell ref="G7:I7"/>
    <mergeCell ref="B6:B9"/>
    <mergeCell ref="M7:O7"/>
    <mergeCell ref="B3:O3"/>
    <mergeCell ref="B2:O2"/>
    <mergeCell ref="B4:O4"/>
    <mergeCell ref="C6:C9"/>
    <mergeCell ref="D7:D9"/>
    <mergeCell ref="E7:E9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Алёна Лу</cp:lastModifiedBy>
  <cp:lastPrinted>2023-05-12T02:20:18Z</cp:lastPrinted>
  <dcterms:created xsi:type="dcterms:W3CDTF">2013-05-25T16:45:04Z</dcterms:created>
  <dcterms:modified xsi:type="dcterms:W3CDTF">2023-06-28T07:52:00Z</dcterms:modified>
  <cp:category/>
  <cp:version/>
  <cp:contentType/>
  <cp:contentStatus/>
</cp:coreProperties>
</file>