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360" yWindow="270" windowWidth="14940" windowHeight="9150" activeTab="6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7" r:id="rId6"/>
    <sheet name="оценка программы" sheetId="6" r:id="rId7"/>
  </sheets>
  <definedNames>
    <definedName name="APPT" localSheetId="0">'Форма 1'!#REF!</definedName>
    <definedName name="FIO" localSheetId="0">'Форма 1'!#REF!</definedName>
    <definedName name="LAST_CELL" localSheetId="0">'Форма 1'!#REF!</definedName>
    <definedName name="SIGN" localSheetId="0">'Форма 1'!#REF!</definedName>
    <definedName name="_xlnm.Print_Titles" localSheetId="6">'оценка программы'!$3:$4</definedName>
    <definedName name="_xlnm.Print_Titles" localSheetId="0">'Форма 1'!$4:$5</definedName>
    <definedName name="_xlnm.Print_Titles" localSheetId="2">'форма 3'!$4:$6</definedName>
    <definedName name="_xlnm.Print_Titles" localSheetId="3">'форма 4'!$2:$4</definedName>
    <definedName name="_xlnm.Print_Titles" localSheetId="4">'форма 5'!$4:$5</definedName>
    <definedName name="_xlnm.Print_Area" localSheetId="3">'форма 4'!$A$1:$O$43</definedName>
  </definedNames>
  <calcPr calcId="125725"/>
</workbook>
</file>

<file path=xl/calcChain.xml><?xml version="1.0" encoding="utf-8"?>
<calcChain xmlns="http://schemas.openxmlformats.org/spreadsheetml/2006/main">
  <c r="F12" i="2"/>
  <c r="H7" i="6"/>
  <c r="H9"/>
  <c r="H10"/>
  <c r="H11"/>
  <c r="H12"/>
  <c r="H14"/>
  <c r="H15"/>
  <c r="H16"/>
  <c r="H18"/>
  <c r="H19"/>
  <c r="H20"/>
  <c r="H21"/>
  <c r="H22"/>
  <c r="H23"/>
  <c r="H24"/>
  <c r="H25"/>
  <c r="H28"/>
  <c r="J27" i="4" l="1"/>
  <c r="J22"/>
  <c r="J21"/>
  <c r="F10" i="2"/>
  <c r="F11"/>
  <c r="E9"/>
  <c r="E10"/>
  <c r="E11"/>
  <c r="G23"/>
  <c r="G16"/>
  <c r="M6" i="1" l="1"/>
  <c r="L6"/>
  <c r="M12"/>
  <c r="L12"/>
  <c r="N19"/>
  <c r="N14"/>
  <c r="M7"/>
  <c r="L7"/>
  <c r="N11"/>
  <c r="J29" i="4" l="1"/>
  <c r="J25"/>
  <c r="J16"/>
  <c r="J17"/>
  <c r="J18"/>
  <c r="J19"/>
  <c r="J13"/>
  <c r="J14"/>
  <c r="J15"/>
  <c r="J12"/>
  <c r="J10"/>
  <c r="J7"/>
  <c r="J8"/>
  <c r="J6"/>
  <c r="I32" i="5"/>
  <c r="J32"/>
  <c r="K32"/>
  <c r="I33"/>
  <c r="J33"/>
  <c r="K33"/>
  <c r="I24"/>
  <c r="J24"/>
  <c r="K24"/>
  <c r="I25"/>
  <c r="J25"/>
  <c r="K25"/>
  <c r="I26"/>
  <c r="J26"/>
  <c r="K26"/>
  <c r="I27"/>
  <c r="J27"/>
  <c r="K27"/>
  <c r="I28"/>
  <c r="J28"/>
  <c r="K28"/>
  <c r="I29"/>
  <c r="J29"/>
  <c r="K29"/>
  <c r="I30"/>
  <c r="J30"/>
  <c r="K30"/>
  <c r="K23"/>
  <c r="J23"/>
  <c r="I23"/>
  <c r="I19"/>
  <c r="J19"/>
  <c r="K19"/>
  <c r="I13"/>
  <c r="J13"/>
  <c r="K13"/>
  <c r="I14"/>
  <c r="J14"/>
  <c r="K14"/>
  <c r="I16"/>
  <c r="J16"/>
  <c r="K16"/>
  <c r="I9"/>
  <c r="J9"/>
  <c r="K9"/>
  <c r="I10"/>
  <c r="J10"/>
  <c r="K10"/>
  <c r="I11"/>
  <c r="J11"/>
  <c r="K11"/>
  <c r="I12"/>
  <c r="J12"/>
  <c r="K12"/>
  <c r="K8"/>
  <c r="J8"/>
  <c r="N23" i="4"/>
  <c r="N20"/>
  <c r="N29" l="1"/>
  <c r="E12" i="2" l="1"/>
  <c r="G60"/>
  <c r="G59"/>
  <c r="F56"/>
  <c r="E56"/>
  <c r="F25"/>
  <c r="E25"/>
  <c r="G15"/>
  <c r="G17"/>
  <c r="F7" l="1"/>
  <c r="E7"/>
  <c r="G56"/>
  <c r="N38" i="1" l="1"/>
  <c r="M37"/>
  <c r="L37"/>
  <c r="L29"/>
  <c r="M29"/>
  <c r="M25"/>
  <c r="L25"/>
  <c r="N27"/>
  <c r="M20"/>
  <c r="L20"/>
  <c r="N24"/>
  <c r="N10"/>
  <c r="N37" l="1"/>
  <c r="N8"/>
  <c r="G53" i="2" l="1"/>
  <c r="G50"/>
  <c r="F46"/>
  <c r="E46"/>
  <c r="G46" l="1"/>
  <c r="N9" i="1"/>
  <c r="M33"/>
  <c r="L33"/>
  <c r="N34"/>
  <c r="N23"/>
  <c r="H29" i="6"/>
  <c r="H30" s="1"/>
  <c r="N33" i="1" l="1"/>
  <c r="I8" i="5" l="1"/>
  <c r="G29" i="2" l="1"/>
  <c r="G28"/>
  <c r="F19"/>
  <c r="E19"/>
  <c r="G24"/>
  <c r="G22"/>
  <c r="G21"/>
  <c r="M35" i="1"/>
  <c r="L35"/>
  <c r="M31"/>
  <c r="L31"/>
  <c r="N22"/>
  <c r="N18"/>
  <c r="N17"/>
  <c r="G11" i="2" l="1"/>
  <c r="G19"/>
  <c r="N12" i="1" l="1"/>
  <c r="N27" i="4" l="1"/>
  <c r="N25"/>
  <c r="N10"/>
  <c r="N8"/>
  <c r="N7"/>
  <c r="N6"/>
  <c r="G45" i="2"/>
  <c r="G40"/>
  <c r="G34"/>
  <c r="G33"/>
  <c r="G27"/>
  <c r="F13"/>
  <c r="E13"/>
  <c r="F31"/>
  <c r="E31"/>
  <c r="F51"/>
  <c r="E51"/>
  <c r="F41"/>
  <c r="E41"/>
  <c r="F36"/>
  <c r="E36"/>
  <c r="N36" i="1"/>
  <c r="N35"/>
  <c r="N32"/>
  <c r="N31"/>
  <c r="N30"/>
  <c r="N29"/>
  <c r="N28"/>
  <c r="N26"/>
  <c r="N25"/>
  <c r="N21"/>
  <c r="N20"/>
  <c r="N16"/>
  <c r="N15"/>
  <c r="N13"/>
  <c r="G51" i="2" l="1"/>
  <c r="G31"/>
  <c r="G10"/>
  <c r="G25"/>
  <c r="G12"/>
  <c r="G13"/>
  <c r="G36"/>
  <c r="G41"/>
  <c r="G9"/>
  <c r="G7" l="1"/>
  <c r="N6" i="1"/>
  <c r="N7"/>
</calcChain>
</file>

<file path=xl/sharedStrings.xml><?xml version="1.0" encoding="utf-8"?>
<sst xmlns="http://schemas.openxmlformats.org/spreadsheetml/2006/main" count="680" uniqueCount="287">
  <si>
    <t>Мероприятия, направленные на предоставление услуг в сфере культуры</t>
  </si>
  <si>
    <t>907</t>
  </si>
  <si>
    <t>610</t>
  </si>
  <si>
    <t>Мероприятия, направленные на обслуживание населения в сфере дополнительного образования в культуре</t>
  </si>
  <si>
    <t>Мероприятия, направленные на предоставление услуг в сфере музейного обслуживания населения</t>
  </si>
  <si>
    <t>Мероприятия, направленные на обслуживание населения в сфере молодежной политики</t>
  </si>
  <si>
    <t>Коды аналитической программной классификации</t>
  </si>
  <si>
    <t>МП</t>
  </si>
  <si>
    <t>Пп</t>
  </si>
  <si>
    <t>ОМ</t>
  </si>
  <si>
    <t>М</t>
  </si>
  <si>
    <t>Код бюджетной классификации</t>
  </si>
  <si>
    <t>в том числе:</t>
  </si>
  <si>
    <t>собственные средства</t>
  </si>
  <si>
    <t>средства бюджетов сельских поселений</t>
  </si>
  <si>
    <t>Всего</t>
  </si>
  <si>
    <t xml:space="preserve"> средства из бюджета Томской области</t>
  </si>
  <si>
    <t>Отношение фактических расходов к оценке расходов, %</t>
  </si>
  <si>
    <t>Наименование подпрограммы, основного мероприятия, мероприятия (муниципальной услуги)</t>
  </si>
  <si>
    <t>Наименование показателя, характеризующего объем услуги (работы)</t>
  </si>
  <si>
    <t>Единица измерения объема муниципальной  услуги</t>
  </si>
  <si>
    <t>Значение показателя объема муниципальной услуги</t>
  </si>
  <si>
    <t>Расходы бюджета муниципального образования на оказание муниципальной услуги (выполнение работы), тыс. рублей</t>
  </si>
  <si>
    <t>план</t>
  </si>
  <si>
    <t>факт</t>
  </si>
  <si>
    <t>относительное отклонение, %</t>
  </si>
  <si>
    <t>План на отчетный год</t>
  </si>
  <si>
    <t>Организация и проведение мероприятий</t>
  </si>
  <si>
    <t>Чел.</t>
  </si>
  <si>
    <t>-</t>
  </si>
  <si>
    <t>Организация и проведение мероприятий (платно)</t>
  </si>
  <si>
    <t>Показ кинофильмов</t>
  </si>
  <si>
    <t>Число зрителей</t>
  </si>
  <si>
    <t>Библиотечное, библиографическое и информационное обслуживание пользователей библиотеки</t>
  </si>
  <si>
    <t>Публичный показ музейных предметов, музейных коллекций</t>
  </si>
  <si>
    <t>Ед.</t>
  </si>
  <si>
    <t>Чел/час</t>
  </si>
  <si>
    <t>Реализация дополнительных общеразвивающих программ</t>
  </si>
  <si>
    <t>Число обучающихся</t>
  </si>
  <si>
    <t>Чел</t>
  </si>
  <si>
    <t>Число человеко-часов пребывания</t>
  </si>
  <si>
    <t>%</t>
  </si>
  <si>
    <t>чел</t>
  </si>
  <si>
    <t>Средняя заполняемость кинотеатра</t>
  </si>
  <si>
    <t>Не менее 4</t>
  </si>
  <si>
    <t>Дополнительное образование в сфере культуры</t>
  </si>
  <si>
    <t>чел/час</t>
  </si>
  <si>
    <t>№ п/п</t>
  </si>
  <si>
    <t>Наименование целевого показателя (индикатора)</t>
  </si>
  <si>
    <t>Единица измерения</t>
  </si>
  <si>
    <t>Значения целевого показателя (индикатора)</t>
  </si>
  <si>
    <t xml:space="preserve">Абсолютное отклонение факта от плана </t>
  </si>
  <si>
    <t>Относительное отклонение факта от плана, в %</t>
  </si>
  <si>
    <t>Темп роста к уровню прошлого года, %</t>
  </si>
  <si>
    <t>Обоснование отклонений значений целевого показателя (индикатора) на конец отчетного периода</t>
  </si>
  <si>
    <t>факт на начало отчетного периода (за прошлый год)</t>
  </si>
  <si>
    <t>план на конец отчетного (текущего) года</t>
  </si>
  <si>
    <t>факт на конец отчетного периода</t>
  </si>
  <si>
    <t>ед.</t>
  </si>
  <si>
    <t>Обеспечение деятельности Отдела культуры, спорта и молодежной политики Администрации Александровского района</t>
  </si>
  <si>
    <t>Отдел культуры, спорта и молодежной политики</t>
  </si>
  <si>
    <t>Создание условий для эффективного функционирования учреждений культуры</t>
  </si>
  <si>
    <t>Формирование единого культурного пространства, создание условий для обеспечения доступа различных групп граждан к культурным благам, к участию в социально-значимых мероприятиях на территории Александровского района. Обеспечение максимальной доступности услуг в сфере культуры.</t>
  </si>
  <si>
    <t>Повышение творческой активности работников культуры и востребованности результатов их труда</t>
  </si>
  <si>
    <t>Развитие инновационных форм культурно-досуговой деятельности и народного творчества</t>
  </si>
  <si>
    <t>Обеспечение деятельности библиотечного комплекса</t>
  </si>
  <si>
    <t>Создание условий для эффективного функционирования библиотечного комплекса</t>
  </si>
  <si>
    <t>Пополнение книжных фондов библиотек района</t>
  </si>
  <si>
    <t>Увеличение числа новых поступлений в библиотечные фонды</t>
  </si>
  <si>
    <t>Обеспечение деятельности музея истории и культуры</t>
  </si>
  <si>
    <t>Создание условий для эффективного функционирования музея истории и культуры</t>
  </si>
  <si>
    <t>Обеспечение деятельности учреждений дополнительного образования в сфере культуры</t>
  </si>
  <si>
    <t>Отдел культуры, спорта и молодежной политики, МБУ ДО «ДШИ»</t>
  </si>
  <si>
    <t>Создание условий для эффективного функционирования учреждений дополнительного образования в сфере культуры</t>
  </si>
  <si>
    <t>Межрегиональные, всероссийские и международные конкурсы и фестивали</t>
  </si>
  <si>
    <t>Поддержка и оказание содействия в развитии творческого потенциала населения</t>
  </si>
  <si>
    <t>Оплата найма жилья для молодых специалистов и оказание материальной помощи на хозяйственное обзаведение молодым специалистам</t>
  </si>
  <si>
    <t>Администрация района, Отдел культуры, спорта и молодежной политики, МБУ ДО «ДШИ»</t>
  </si>
  <si>
    <t>Привлечение и поддержка молодых специалистов для работы в сельской местности</t>
  </si>
  <si>
    <t>Обслуживание населения в сфере молодежной политики на территории Александровского района</t>
  </si>
  <si>
    <t>Создание условий для эффективного функционирования молодежных объединений и объединений патриотической направленности</t>
  </si>
  <si>
    <t>Формирование единого культурного пространства, создание условий для обеспечения доступа различных групп граждан к культурным благам, к участию в социально-значимых мероприятиях на территории Александровского района. Обеспечение максимальной доступности услуг в сфер культуры.</t>
  </si>
  <si>
    <t>Создание условий для гражданского, духовно-нравственного, патриотического воспитания молодого поколения, полноценного включения молодых граждан в общественно-политическую жизнь Александровского района. Поддержка деятельности молодежных общественных объединений, их инициатив и проектов.</t>
  </si>
  <si>
    <t>Код аналитической программной классификации</t>
  </si>
  <si>
    <t>Ответственный исполнитель подпрограммы, основного мероприятия, мероприятия</t>
  </si>
  <si>
    <t xml:space="preserve">Срок выполнения плановый </t>
  </si>
  <si>
    <t>Ожидаемый непосредственный результат</t>
  </si>
  <si>
    <t>Срок выполнения фактический</t>
  </si>
  <si>
    <t>Достигнутый результат</t>
  </si>
  <si>
    <t>Проблемы, возникшие в ходе реализации мероприятия</t>
  </si>
  <si>
    <t>Проведение молодёжных, патриотических, социально-значимых, экологических мероприятий в рамках молодёжной политики Александровского района.</t>
  </si>
  <si>
    <t>Приобретение формы, туристического снаряжения, макетов оружия, инвентаря, расходных материалов для курсантов спортивно-патриотического клуба</t>
  </si>
  <si>
    <t>Материальная поддержка одарённых детей и молодёжи (из расчёта количества привлечённых талантливых молодых людей).  Материальная поддержка социально-значимых молодёжных объединений и формирований: СПК «Беркут», детское волонтёрское движение «Спеши делать добро»</t>
  </si>
  <si>
    <t>для целевых показателей (индикаторов), желаемой тенденцией развития которых является увеличение значений</t>
  </si>
  <si>
    <t>Финансовое обеспечение деятельности финансовых органов муниципального образования</t>
  </si>
  <si>
    <t>тыс. рублей</t>
  </si>
  <si>
    <t>Сумма</t>
  </si>
  <si>
    <t>∑Cel</t>
  </si>
  <si>
    <t>Мероприятия, направленные на предоставление культурно-досуговых услуг населению</t>
  </si>
  <si>
    <t>6600100001</t>
  </si>
  <si>
    <t>6600200000</t>
  </si>
  <si>
    <t>6600200001</t>
  </si>
  <si>
    <t>6600240650</t>
  </si>
  <si>
    <t>6600271163</t>
  </si>
  <si>
    <t>6600299163</t>
  </si>
  <si>
    <t>А</t>
  </si>
  <si>
    <t>660А255194</t>
  </si>
  <si>
    <t>6600300000</t>
  </si>
  <si>
    <t>Мероприятия, направленные на предоставление услуг в сфере библиотечного обслуживания населения</t>
  </si>
  <si>
    <t>6600300001</t>
  </si>
  <si>
    <t>6600400001</t>
  </si>
  <si>
    <t>6600400000</t>
  </si>
  <si>
    <t>6600440670</t>
  </si>
  <si>
    <t>6600500000</t>
  </si>
  <si>
    <t>6600571164</t>
  </si>
  <si>
    <t>6600600000</t>
  </si>
  <si>
    <t>Обеспечение деятельности молодежной политики</t>
  </si>
  <si>
    <t>6600671162</t>
  </si>
  <si>
    <t>Мероприятия, направленные на предоставление услуг по показу кинофильмов</t>
  </si>
  <si>
    <t>6600900000</t>
  </si>
  <si>
    <t>Обеспечение деятельности по показу кинофильмов</t>
  </si>
  <si>
    <t>6600900001</t>
  </si>
  <si>
    <t>Государственная поддержка лучших сельских учреждений и лучших работников сельских учреждений культуры</t>
  </si>
  <si>
    <t>средства из бюджета Томской области</t>
  </si>
  <si>
    <t>средства бюджетов других уровней бюджетной системы РФ</t>
  </si>
  <si>
    <t>Количество участников</t>
  </si>
  <si>
    <t>Количество проведенных мероприятий</t>
  </si>
  <si>
    <t>единиц</t>
  </si>
  <si>
    <t>Количество участников (платно)</t>
  </si>
  <si>
    <t>Количество проведенных мероприятий (платно)</t>
  </si>
  <si>
    <t>Количество музейных предметов основного Музейного фонда учреждения, опубликованных на экспозициях и выставках за отчетный период</t>
  </si>
  <si>
    <t>едениц</t>
  </si>
  <si>
    <t>Число посетителей</t>
  </si>
  <si>
    <t>Динамика посещений пользователей библиотеки (реальных и удаленных) по сравнению с предыдущим годом</t>
  </si>
  <si>
    <t>Количество посещений</t>
  </si>
  <si>
    <t>Количество клубных формирований</t>
  </si>
  <si>
    <t>Количество мероприятий</t>
  </si>
  <si>
    <t>Организация и осуществление мероприятий по работе с детьми и молодежью</t>
  </si>
  <si>
    <t>ед</t>
  </si>
  <si>
    <t>процент</t>
  </si>
  <si>
    <t>6600300002</t>
  </si>
  <si>
    <t>Укрепление материально-технической базы районных, сельских библиотек для детей и взрослых</t>
  </si>
  <si>
    <t>6600300003</t>
  </si>
  <si>
    <t>Мероприятия направленные на патриотическое воспитание молодых граждан на территории Александровского сельского поселения</t>
  </si>
  <si>
    <t>6600800000</t>
  </si>
  <si>
    <t>6600806167</t>
  </si>
  <si>
    <t>Цикл мероприятий, направленных на патриотическое воспитание молодёжи (Соревнования среди курсантов СПК "Беркут" и ОСК "Десантник", курс молодого бойца, день призывника, "приз Деда Мороза", приобретение материалов и обмундирование для курсантов)</t>
  </si>
  <si>
    <t>Наименование подпрограммы, основного мероприятия, мероприятия</t>
  </si>
  <si>
    <t>Проведение межрегиональных, районных, поселенческих конкурсов, фестивалей и  праздников</t>
  </si>
  <si>
    <t>Организация участия самодеятельных артистов, коллективов в фестивалях, конкурсах различного уровня (областных, межрегиональных, всероссийских и международных)</t>
  </si>
  <si>
    <t>Развитие кадрового потенциала и социальной поддержки работников культуры</t>
  </si>
  <si>
    <t>Отдел культуры, спорта и молодежной политики, МБУ «ЦДНТ», Администрации поселений</t>
  </si>
  <si>
    <t>Отдел культуры, спорта и молодежной политики, МБУ «ЦДНТ»</t>
  </si>
  <si>
    <t>Отдел культуры, спорта и молодежной политики, МБУ «ЦБС», Администрации поселений</t>
  </si>
  <si>
    <t xml:space="preserve">Проведение текущих ремонтов в зданиях и помещениях учреждений культуры </t>
  </si>
  <si>
    <t>Обеспечение безопасной работы учреждений культуры и спорта</t>
  </si>
  <si>
    <t>Отдел культуры, спорта и молодежной политики, МБУ «Музей истории и культуры»</t>
  </si>
  <si>
    <t>Организация деятельности клубных формирований и формирований самодеятельного народного творчества</t>
  </si>
  <si>
    <t>Доля мероприятий для взрослых от общего количества проведенных мероприятий</t>
  </si>
  <si>
    <t>Доля мероприятий для детей и юношества от общего количества проведенных мероприятий</t>
  </si>
  <si>
    <t>Финансовое обеспечение деятельности отдела культуры, спорта и молодежной политики</t>
  </si>
  <si>
    <t>Налог на имущество</t>
  </si>
  <si>
    <t>Достижение целевых показателей по плану мероприятий ("дорожной карте") "Изменения в сфере культуры, направленные на повышение её эффективности", в части повышения заработной платы работников культуры муниципальных учреждений культуры</t>
  </si>
  <si>
    <t>Оплата труда руководителей и специалистов муниципальных учреждений культуры и искусства в части выплат надбавок и доплат к тарифной ставке (должностному окладу)</t>
  </si>
  <si>
    <t>Предоставление культурно-досуговых услуг на территории Александровского сельского поселения</t>
  </si>
  <si>
    <t>Предоставление культурно-досуговых услуг на территории Александровского района</t>
  </si>
  <si>
    <t>Создание и оснащение учебно-материальной базы и учебно-консультационного пункта</t>
  </si>
  <si>
    <t>Достижение целевых показателей по плану мероприятий ("дорожной карте") "Изменения в сфере образования в Томской области", в части повышения заработной платы педагогических работников муниципальных организаций дополнительного образования</t>
  </si>
  <si>
    <t>Наименование муниципальной программы, подпрограммы, основного мероприятия, меропрития</t>
  </si>
  <si>
    <t>Ответственный исполнитель, соисполнитель</t>
  </si>
  <si>
    <t>ГРБС</t>
  </si>
  <si>
    <t>Рз</t>
  </si>
  <si>
    <t>Пр</t>
  </si>
  <si>
    <t>ЦС</t>
  </si>
  <si>
    <t>ВР</t>
  </si>
  <si>
    <t>Расходы бюджета муниципального образования, тыс.рублей</t>
  </si>
  <si>
    <t>Кассовые расходы,%</t>
  </si>
  <si>
    <t>План на отчетный период</t>
  </si>
  <si>
    <t>Кассовое исполнение на конец отчетного периода</t>
  </si>
  <si>
    <t>к плану на отчетный год</t>
  </si>
  <si>
    <t>08</t>
  </si>
  <si>
    <t>04</t>
  </si>
  <si>
    <t>110,120,240,850</t>
  </si>
  <si>
    <t xml:space="preserve">Отдел культуры спорта и молодежной политики </t>
  </si>
  <si>
    <t>110,240,850</t>
  </si>
  <si>
    <t>Денежное содержание муниципальных служащих</t>
  </si>
  <si>
    <t>6600100002</t>
  </si>
  <si>
    <t>120</t>
  </si>
  <si>
    <t>Поощрение муниципальных управленческих команд</t>
  </si>
  <si>
    <t>6600155492</t>
  </si>
  <si>
    <t>01</t>
  </si>
  <si>
    <t>660100000</t>
  </si>
  <si>
    <t>66002240660</t>
  </si>
  <si>
    <t>Модернизация библиотек в части комплектования книжных фондов библиотек муниципальных образований и государственных общедоступных библиотек субъектов Российской Федерации</t>
  </si>
  <si>
    <t>66003L5191</t>
  </si>
  <si>
    <t>07</t>
  </si>
  <si>
    <t>03</t>
  </si>
  <si>
    <t>Участие учащихся детской школы искусств в областных конкурсных мероприятиях</t>
  </si>
  <si>
    <t>6600400002</t>
  </si>
  <si>
    <t>Творческие люди</t>
  </si>
  <si>
    <t>660А200000</t>
  </si>
  <si>
    <t>Форма 2.Отчет о расходах на реализацию целей муниципальной программы "Развитие культуры, спорта и молодежной политики в Александровском районе на 2019 - 2028 годы" за счет всех источников финансирования</t>
  </si>
  <si>
    <t>Наименование муниципальной программы, подпрограммы</t>
  </si>
  <si>
    <t>Оценка расходов,тыс. рублей</t>
  </si>
  <si>
    <t>Оценка расходов согласно муниципальной программе</t>
  </si>
  <si>
    <t xml:space="preserve">Развитие культуры, спорта и молодежной политики в Александровском районе на 2019 - 2028 годы </t>
  </si>
  <si>
    <t>01, 03,04</t>
  </si>
  <si>
    <t>6600000000</t>
  </si>
  <si>
    <t>110,120,240,610,850</t>
  </si>
  <si>
    <t xml:space="preserve">Форма 1.Отчет об использовании бюджетных ассигнований бюджета муниципального образования «Александровский район» на реализацию муниципальной программы "Развитие культуры, спорта и молодежной политики в Александровском районе на 2019 - 2028 годы" </t>
  </si>
  <si>
    <t>Фактические расходы на отчетную дату</t>
  </si>
  <si>
    <t>Источник финансирования</t>
  </si>
  <si>
    <t>"Развитие культуры, спорта и молодежной политики в Александровском районе на 2019 - 2028 годы"</t>
  </si>
  <si>
    <t>0</t>
  </si>
  <si>
    <r>
      <t xml:space="preserve">Начальник Отдела культуры,       ______________________/ </t>
    </r>
    <r>
      <rPr>
        <u/>
        <sz val="12"/>
        <color theme="1"/>
        <rFont val="Times New Roman"/>
        <family val="1"/>
        <charset val="204"/>
      </rPr>
      <t xml:space="preserve">            Тимонова Е.В.           </t>
    </r>
    <r>
      <rPr>
        <sz val="12"/>
        <color theme="1"/>
        <rFont val="Times New Roman"/>
        <family val="1"/>
        <charset val="204"/>
      </rPr>
      <t>/</t>
    </r>
  </si>
  <si>
    <t>спорта и молодежной политики</t>
  </si>
  <si>
    <r>
      <t>Исполнитель вед.экономист        _____________________/</t>
    </r>
    <r>
      <rPr>
        <u/>
        <sz val="12"/>
        <color theme="1"/>
        <rFont val="Times New Roman"/>
        <family val="1"/>
        <charset val="204"/>
      </rPr>
      <t xml:space="preserve">             Складнова Н.В.          </t>
    </r>
    <r>
      <rPr>
        <sz val="12"/>
        <color theme="1"/>
        <rFont val="Times New Roman"/>
        <family val="1"/>
        <charset val="204"/>
      </rPr>
      <t>/</t>
    </r>
  </si>
  <si>
    <t>к плану на отчетный период</t>
  </si>
  <si>
    <t>Реализация дополнительных предпрофессиональных программ в области искусств</t>
  </si>
  <si>
    <t>Итого</t>
  </si>
  <si>
    <t>Число обучающихся (Хоровое пение)</t>
  </si>
  <si>
    <t>Число обучающихся (Народные инструменты)</t>
  </si>
  <si>
    <t>Число обучающихся (Фортепиано)</t>
  </si>
  <si>
    <t>Число обучающихся (Живопись)</t>
  </si>
  <si>
    <t>Число человеко-часов пребывания (Народные инструменты)</t>
  </si>
  <si>
    <t>Число человеко-часов пребывания (Фортепиано)</t>
  </si>
  <si>
    <t>Число человеко-часов пребывания (Живопись)</t>
  </si>
  <si>
    <t>Мероприятия, направленные на предоставление услуг в сфере библиотечного обслуживания населения</t>
  </si>
  <si>
    <t>Мероприятия, направленныена предоставление услуг по показу кинофильмов</t>
  </si>
  <si>
    <t>Число человеко-часов пребывания (Хоровое пение)</t>
  </si>
  <si>
    <t>В муниципальном задании установлено допустимое возможное отклонение 10%</t>
  </si>
  <si>
    <t>Сфера культуры</t>
  </si>
  <si>
    <t>Реализация дополнительных предпрофессиональных программ</t>
  </si>
  <si>
    <t>Оценка степени достижения целей и решения задач муниципальной программы (Cel)</t>
  </si>
  <si>
    <t>Оценка степени соответствия запланированному уровню затрат и эффективности использования средств местного бюджета муниципальной программы (Fin)</t>
  </si>
  <si>
    <t>Оценка степени реализации мероприятий муниципальной программы (Mer)</t>
  </si>
  <si>
    <t>Комплексная оценка эффективности реализации муниципальной программы (O)</t>
  </si>
  <si>
    <t>Вид правового акта</t>
  </si>
  <si>
    <t>Дата принятия</t>
  </si>
  <si>
    <t>Номер</t>
  </si>
  <si>
    <t xml:space="preserve">Суть изменений </t>
  </si>
  <si>
    <t>Постановление Администрации Александровского района Томской области</t>
  </si>
  <si>
    <t>Внесены изменения в разделы "Целевые показатели, "Объем средств бюджета района и иных финансовых ресурсов на реализацию муниципальной программы" паспорта программы, в раздел 5 "Объемы и источники финансирования программы". Внесены изменения в приложения 1,3,4 программы.</t>
  </si>
  <si>
    <t>Внесены изменения в раздел "Объем средств бюджета района и иных финансовых ресурсов на реализацию муниципальной программы" паспорта программы, в раздел 5 "Объемы и источники финансирования программы". Внесены изменения в приложения 3,4 программы.</t>
  </si>
  <si>
    <t>Администрация района, Отдел культуры, спорта и молодежной политики, МБУ «ЦДНТ», Администрации сельских поселений</t>
  </si>
  <si>
    <t>Отдел культуры, спорта и молодежной политики, МБУ «ЦДНТ», Администрации сельских поселений</t>
  </si>
  <si>
    <t>Коллективы МБУ "ЦДНТ" принимали участие в областных, международных, всероссийских, межрегиональных выставках, конкурсах и фестивалях.</t>
  </si>
  <si>
    <t>Развитие материальной базы библиотечного комплекса, материально-техническое переоснащение отрасли</t>
  </si>
  <si>
    <t xml:space="preserve">Ученики музыкальной школы принимали участие в различных всероссийских, областных, международных конкурсах и выставках. </t>
  </si>
  <si>
    <t>Более 20 лет ведет свою деятельность спортивно-патриотический клуб «Беркут».  Численность курсантов СПК «Беркут» составляет 25 подростков в возрасте от 12 до 18 лет. Курсанты проводят ряд мероприятий направленных на патриотическое воспитание: возложение венков к памятникам Героев, "блокадный хлеб" и т.д. Участвуют в акциях на День победы.</t>
  </si>
  <si>
    <t>за 2024 год</t>
  </si>
  <si>
    <t>Поощрение муниципальных образований за эффективную практику ведения официальных страниц в социальных сетях</t>
  </si>
  <si>
    <t>6600141410</t>
  </si>
  <si>
    <t>07, 08, 11</t>
  </si>
  <si>
    <t>08,11</t>
  </si>
  <si>
    <t>01,04</t>
  </si>
  <si>
    <t>120,610</t>
  </si>
  <si>
    <t>Укрепление материально-технической базы центра досуга и народного творчества Александровского района Томской области</t>
  </si>
  <si>
    <t>6600200003</t>
  </si>
  <si>
    <t>Обеспечение развития и укрепления материально-технической базы домов культуры в населенных пунктах с числом жителей до 50 тыс.человек</t>
  </si>
  <si>
    <t>66002L4670</t>
  </si>
  <si>
    <t>Форма 3. Отчет о выполнении мероприятий муниципальной программы  "Развитие культуры, спорта и молодежной политики в Александровском районе на 2019 - 2028 годы" за 2024 год</t>
  </si>
  <si>
    <t>По результатам 2024 г. работа Отдела культуры признана эффективной, что подтверждает оценка эффективности данной программы</t>
  </si>
  <si>
    <t xml:space="preserve">Форма 4. Отчет о выполнении сводных показателей муниципальных заданий на оказание муниципальных услуг (выполнение работ)  
за 2024 год
</t>
  </si>
  <si>
    <t>Форма 5. Отчет о достигнутых значениях целевых показателей (индикаторов) муниципальной программы  "Развитие культуры, спорта и молодежной политики в Александровском районе на 2019 - 2028 годы" за 2024 год</t>
  </si>
  <si>
    <t>Форма 6. Сведения о внесенных за отчетный период изменениях в муниципальную программу "Развитие культуры, спорта и молодежной политики в Александровском районе на 2019 - 2028 годы" за 2024 год</t>
  </si>
  <si>
    <t>Оценка эффективности муниципальной программы "Развитие культуры, спорта и молодежной политики в Александровском районе на 2019 - 2028 годы" за 2024 год</t>
  </si>
  <si>
    <t>Степень достижения планового значения каждого целевого показателя (индикатора) муниципальной программы за 2024 год, Cel</t>
  </si>
  <si>
    <t>план на 2024 год</t>
  </si>
  <si>
    <t>факт за 2024 год</t>
  </si>
  <si>
    <t>Cel = 2 332,1/ 24 (число показателей) = 97,2 %</t>
  </si>
  <si>
    <t>В связи с превышением 100 % выполнения расчетного значения показателей 1,2,4,13,22,23 значение показателей принимается равным 100%</t>
  </si>
  <si>
    <t>Fin = 114 023,673/112 259,902*100 = 98,5 %;</t>
  </si>
  <si>
    <t>Мег = 15 (мероприятий) / 24 (мероприятий) *100) = 62,5 %</t>
  </si>
  <si>
    <t>О = (97,2+98,5+62,5)/ 3= 86,1 %</t>
  </si>
  <si>
    <t>В соответствии с пунктом 6 Методики оценки эффективности муниципальной программы значение комплексной оценки эффективности реализации  составило 86,1 %, что является показателем высокого уровня эффективности муниципальной программы  в 2024 году.</t>
  </si>
  <si>
    <t>Проведено более 300 массовых мероприятий, более 200 книжных выставок, количество посещений 48 440 ед. В библиотеках действуют клубные формирования "Приусадебное хозяйство", "Хозяюшка", "Волшебный карандаш", "Гармония движения".</t>
  </si>
  <si>
    <t>В МБУ "ЦБС выделена субсидия на укрепление материально-технической базы районных, сельских библиотек для детей и взрослых. Приобретена комьютерная техника, книжная продукция.</t>
  </si>
  <si>
    <t xml:space="preserve">В МБУ "ЦБС" выделена субсидия из областного бюджета на государственную поддержку отрасли культуры (комплектование книжных фондов), приобретено 188 ед. книг, выделена субсидия на укрепление материально-технической базы районных, сельских библиотек для детей и взрослых, приобретено 688 ед. книг. </t>
  </si>
  <si>
    <t>Количество посетителей музея за 2024 г. составляет 5 620 чел. Проведено 103 массовых, 153 экскурсии. Проведено 17 мастер-классов декоративно прикладного творчества. Приняли участие в 6 областных выставках и конкурсах Губернаторского фестиваля народного  и художественного творчества - 2 призовых диплома. Реализуются 2 долгосрочных проекта "Люди Оби", "Чудо-Русская изба"</t>
  </si>
  <si>
    <t xml:space="preserve">В МБУ ДО "ДШИ" оплата за найм жилья предоставляется 2 преподавателям. </t>
  </si>
  <si>
    <t>Для СПК "Беркут" в 2024 г. приобретены шары пейнтбольные, берцы кирзовые зимние, брюки утепленные</t>
  </si>
  <si>
    <t xml:space="preserve">В 2024 г. проведены такие значимые мероприятия,  как  - Третий год подряд в районном центре проводится культурно-массовое мероприятие – «День Рыбака!;
 - Фестиваль «Хороводы России»  в честь 90-летия Ю. Гагарина в Александровском  «Первый космический хоровод»;
  - Третий Открытый Межрегиональный фестиваль национальных культур «Многоцветье Сибири»;
  - 23 февраля на главной сцене районного Дома культуры состоялся Благотворительный концерт "Мы вместе", посвященный Дню защитника Отечества и 35-летию со дня вывода советских войск из республики Афганистан. Для участников специальный военной операции, ветеранов Афганистана и жителей села свои концертные номера показали самодеятельные артисты творческих коллективов Александровского района;
  - Фестиваль детского творчества "Планета талантов", посвященный 100-летию Александровского района;
  - Любители бардовской песни под гитару встретились со стрежевским исполнителем Сергеем Курицыным и его соведущей Ириной Салимжановой, представителем библиотечной информационной системы г.Стрежевой;
  - Тематическая концертная программа «Александровский Красный обоз», посвященная Дню Победы и 100-летию Александровского района;
  - 17 июня 2024 г. в районном Доме культуры, прошли традиционные ежегодные Спартианские игры для людей с ограниченными возможностями здоровья;
  - В День молодежи в РДК прошли захватывающие соревнования — веселые эстафеты "Большие гонки;
  - В центральном парке с. Александровское, состоялось мероприятие посвященное Дню памяти детей-жертв войны в Донбассе;
   - 23 и 24 августа 2024 года состоялось празднование 198-летия села Александровского;
   - Торжественная передача кубка состоялась на сцене ЦДНТ, на праздничном концерте, посвященном 80-летию со дня образования Томской области! Кубок-символ в Александровское привез мэр городского округа Стрежевой В.В. Дениченко! Дальше кубок отправится в Каргасокский район. Александровцы передадут его главе района на торжественном мероприятии. Старт праздничному марафону дал губернатор Владимир Мазур 7 сентября. Эстафета началась с Томска. Кубок побывает в каждом муниципалитете Томской области;
    - Народный самодеятельный коллектив вокальный ансамбль «Сударушка» отметил свой 20-летний юбилей;
   - В ЦДНТ, в теплой, дружеской, домашней обстановке участницы клуба старшего поколения «Рябинушка» отпраздновали 20-летие коллектива;
   - Концерт народного самодеятельного вокального коллектива «Творческого объединения «Голос»; 
   - 29 ноября в ЦДНТ прошел 12-й Губернаторский фестиваль народного творчества, учредителями и организаторами фестиваля являются Администрация Томской области, Департамент по культуре Томской области и Дворец народного творчества «Авангард»;
</t>
  </si>
  <si>
    <t xml:space="preserve">5 специалистов повысили квалификацию по специальности. </t>
  </si>
  <si>
    <t>В МБУ ДО «ДШИ» 11 образовательных программ:  -ДОП адаптированные.; -Дополнительные предпрофессиональные общеобразовательные программы (Фортепиано, народные инструменты, Живопись. Хоровое пение);                                                                                                                       -Дополнительные общеразвивающие программы ( фортепиано, ИЗО, хоровое пение, народные инструменты, эстрадное пение).                                                                                                                                                                                                                       Число обучающихся в 2024 г. составляет 118 детей.</t>
  </si>
  <si>
    <t>При МБУ «ЦДНТ» на территории РДК более 10 лет существует и успешно ведет свою деятельность волонтерское движение «Спеши делать добро». Численность волонтерского молодежного объединения «Спеши делать добро» составляет 14 подростков в возрасте от 13 до 18лет. В рамках молодежной политики проведено 396 мероприятий. Все мерприятия активно пропагандируют здоровый образ жизни,  ряд мероприятий направлены на патриотическое воспитание, гражданско-правовое воспитание молодых граждан.</t>
  </si>
  <si>
    <t>В рамках молодежной политики проведено 396 мероприятий. Все мерприятия активно пропагандируют здоровый образ жизни,  ряд мероприятий направлены на патриотическое воспитание, гражданско-правовое воспитание молодых граждан.</t>
  </si>
</sst>
</file>

<file path=xl/styles.xml><?xml version="1.0" encoding="utf-8"?>
<styleSheet xmlns="http://schemas.openxmlformats.org/spreadsheetml/2006/main">
  <numFmts count="4">
    <numFmt numFmtId="164" formatCode="#,##0.0"/>
    <numFmt numFmtId="165" formatCode="0.0"/>
    <numFmt numFmtId="166" formatCode="#,##0.000"/>
    <numFmt numFmtId="167" formatCode="0.000"/>
  </numFmts>
  <fonts count="19">
    <font>
      <sz val="10"/>
      <name val="Arial"/>
    </font>
    <font>
      <sz val="12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2"/>
      <name val="Arial"/>
      <family val="2"/>
      <charset val="204"/>
    </font>
    <font>
      <i/>
      <sz val="10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i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0">
    <xf numFmtId="0" fontId="0" fillId="0" borderId="0" xfId="0"/>
    <xf numFmtId="0" fontId="2" fillId="0" borderId="0" xfId="0" applyFont="1"/>
    <xf numFmtId="4" fontId="2" fillId="0" borderId="0" xfId="0" applyNumberFormat="1" applyFont="1"/>
    <xf numFmtId="0" fontId="2" fillId="0" borderId="0" xfId="0" applyFont="1" applyBorder="1" applyAlignment="1" applyProtection="1">
      <alignment wrapText="1"/>
    </xf>
    <xf numFmtId="0" fontId="2" fillId="0" borderId="0" xfId="0" applyFont="1" applyBorder="1" applyAlignment="1" applyProtection="1"/>
    <xf numFmtId="49" fontId="2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 applyProtection="1">
      <alignment horizontal="left" vertical="center" wrapText="1"/>
    </xf>
    <xf numFmtId="0" fontId="2" fillId="0" borderId="1" xfId="0" applyFont="1" applyBorder="1"/>
    <xf numFmtId="0" fontId="9" fillId="2" borderId="1" xfId="0" applyFont="1" applyFill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3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10" fillId="0" borderId="0" xfId="0" applyFont="1"/>
    <xf numFmtId="0" fontId="2" fillId="0" borderId="1" xfId="0" applyFont="1" applyBorder="1" applyAlignment="1">
      <alignment wrapText="1"/>
    </xf>
    <xf numFmtId="0" fontId="5" fillId="0" borderId="0" xfId="0" applyFont="1" applyBorder="1"/>
    <xf numFmtId="0" fontId="1" fillId="0" borderId="1" xfId="0" applyFont="1" applyBorder="1" applyAlignment="1">
      <alignment horizontal="center" vertical="center"/>
    </xf>
    <xf numFmtId="0" fontId="0" fillId="3" borderId="0" xfId="0" applyFill="1"/>
    <xf numFmtId="0" fontId="2" fillId="3" borderId="0" xfId="0" applyFont="1" applyFill="1" applyAlignment="1">
      <alignment vertical="center"/>
    </xf>
    <xf numFmtId="0" fontId="0" fillId="3" borderId="0" xfId="0" applyFill="1" applyAlignment="1">
      <alignment wrapText="1"/>
    </xf>
    <xf numFmtId="0" fontId="7" fillId="3" borderId="0" xfId="0" applyFont="1" applyFill="1" applyAlignment="1">
      <alignment vertical="center"/>
    </xf>
    <xf numFmtId="0" fontId="4" fillId="0" borderId="7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 applyProtection="1">
      <alignment horizontal="left" vertical="center" wrapText="1"/>
    </xf>
    <xf numFmtId="49" fontId="2" fillId="3" borderId="1" xfId="0" applyNumberFormat="1" applyFont="1" applyFill="1" applyBorder="1" applyAlignment="1" applyProtection="1">
      <alignment horizontal="center" vertical="center" wrapText="1"/>
    </xf>
    <xf numFmtId="0" fontId="2" fillId="3" borderId="0" xfId="0" applyFont="1" applyFill="1"/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164" fontId="2" fillId="0" borderId="1" xfId="0" applyNumberFormat="1" applyFont="1" applyBorder="1" applyAlignment="1" applyProtection="1">
      <alignment horizontal="right" vertical="center"/>
    </xf>
    <xf numFmtId="164" fontId="2" fillId="3" borderId="1" xfId="0" applyNumberFormat="1" applyFont="1" applyFill="1" applyBorder="1" applyAlignment="1" applyProtection="1">
      <alignment horizontal="righ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 applyProtection="1">
      <alignment horizontal="left" vertical="center" wrapText="1"/>
    </xf>
    <xf numFmtId="49" fontId="8" fillId="0" borderId="1" xfId="0" applyNumberFormat="1" applyFont="1" applyBorder="1" applyAlignment="1" applyProtection="1">
      <alignment horizontal="center" vertical="center" wrapText="1"/>
    </xf>
    <xf numFmtId="0" fontId="2" fillId="0" borderId="7" xfId="0" applyFont="1" applyBorder="1" applyAlignment="1">
      <alignment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164" fontId="8" fillId="0" borderId="1" xfId="0" applyNumberFormat="1" applyFont="1" applyBorder="1" applyAlignment="1" applyProtection="1">
      <alignment horizontal="right" vertical="center"/>
    </xf>
    <xf numFmtId="0" fontId="8" fillId="0" borderId="0" xfId="0" applyFont="1"/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/>
    </xf>
    <xf numFmtId="49" fontId="14" fillId="3" borderId="1" xfId="0" applyNumberFormat="1" applyFont="1" applyFill="1" applyBorder="1" applyAlignment="1" applyProtection="1">
      <alignment horizontal="left" vertical="center" wrapText="1"/>
    </xf>
    <xf numFmtId="49" fontId="14" fillId="3" borderId="1" xfId="0" applyNumberFormat="1" applyFont="1" applyFill="1" applyBorder="1" applyAlignment="1" applyProtection="1">
      <alignment horizontal="center" vertical="center" wrapText="1"/>
    </xf>
    <xf numFmtId="164" fontId="14" fillId="3" borderId="1" xfId="0" applyNumberFormat="1" applyFont="1" applyFill="1" applyBorder="1" applyAlignment="1" applyProtection="1">
      <alignment horizontal="right" vertical="center"/>
    </xf>
    <xf numFmtId="0" fontId="14" fillId="3" borderId="0" xfId="0" applyFont="1" applyFill="1"/>
    <xf numFmtId="166" fontId="14" fillId="3" borderId="1" xfId="0" applyNumberFormat="1" applyFont="1" applyFill="1" applyBorder="1" applyAlignment="1" applyProtection="1">
      <alignment horizontal="right" vertical="center" wrapText="1"/>
    </xf>
    <xf numFmtId="166" fontId="2" fillId="3" borderId="1" xfId="0" applyNumberFormat="1" applyFont="1" applyFill="1" applyBorder="1" applyAlignment="1" applyProtection="1">
      <alignment horizontal="right" vertical="center" wrapText="1"/>
    </xf>
    <xf numFmtId="166" fontId="2" fillId="0" borderId="1" xfId="0" applyNumberFormat="1" applyFont="1" applyBorder="1" applyAlignment="1" applyProtection="1">
      <alignment horizontal="right" vertical="center" wrapText="1"/>
    </xf>
    <xf numFmtId="0" fontId="14" fillId="3" borderId="1" xfId="0" applyFont="1" applyFill="1" applyBorder="1" applyAlignment="1">
      <alignment horizontal="left" vertical="center" wrapText="1"/>
    </xf>
    <xf numFmtId="4" fontId="14" fillId="3" borderId="0" xfId="0" applyNumberFormat="1" applyFont="1" applyFill="1"/>
    <xf numFmtId="166" fontId="8" fillId="0" borderId="1" xfId="0" applyNumberFormat="1" applyFont="1" applyBorder="1" applyAlignment="1" applyProtection="1">
      <alignment horizontal="right" vertical="center"/>
    </xf>
    <xf numFmtId="49" fontId="8" fillId="0" borderId="1" xfId="0" applyNumberFormat="1" applyFont="1" applyBorder="1" applyAlignment="1" applyProtection="1">
      <alignment horizontal="center" vertical="center"/>
    </xf>
    <xf numFmtId="0" fontId="3" fillId="0" borderId="0" xfId="0" applyFont="1"/>
    <xf numFmtId="0" fontId="15" fillId="0" borderId="0" xfId="0" applyFont="1" applyAlignment="1"/>
    <xf numFmtId="0" fontId="1" fillId="0" borderId="0" xfId="0" applyFont="1" applyFill="1" applyAlignment="1">
      <alignment vertical="top" wrapText="1"/>
    </xf>
    <xf numFmtId="0" fontId="1" fillId="0" borderId="0" xfId="0" applyFont="1" applyAlignment="1"/>
    <xf numFmtId="167" fontId="2" fillId="0" borderId="1" xfId="0" applyNumberFormat="1" applyFont="1" applyBorder="1" applyAlignment="1" applyProtection="1">
      <alignment horizontal="right" vertical="center" wrapText="1"/>
    </xf>
    <xf numFmtId="49" fontId="14" fillId="0" borderId="1" xfId="0" applyNumberFormat="1" applyFont="1" applyBorder="1" applyAlignment="1" applyProtection="1">
      <alignment horizontal="left" vertical="center" wrapText="1"/>
    </xf>
    <xf numFmtId="166" fontId="8" fillId="0" borderId="1" xfId="0" applyNumberFormat="1" applyFont="1" applyBorder="1" applyAlignment="1" applyProtection="1">
      <alignment horizontal="center" vertical="center" wrapText="1"/>
    </xf>
    <xf numFmtId="166" fontId="14" fillId="0" borderId="1" xfId="0" applyNumberFormat="1" applyFont="1" applyBorder="1" applyAlignment="1" applyProtection="1">
      <alignment horizontal="center" vertical="center" wrapText="1"/>
    </xf>
    <xf numFmtId="166" fontId="2" fillId="0" borderId="1" xfId="0" applyNumberFormat="1" applyFont="1" applyBorder="1" applyAlignment="1" applyProtection="1">
      <alignment horizontal="center" vertical="center" wrapText="1"/>
    </xf>
    <xf numFmtId="166" fontId="2" fillId="0" borderId="1" xfId="0" applyNumberFormat="1" applyFont="1" applyFill="1" applyBorder="1" applyAlignment="1" applyProtection="1">
      <alignment horizontal="center" vertical="center" wrapText="1"/>
    </xf>
    <xf numFmtId="166" fontId="2" fillId="0" borderId="1" xfId="0" applyNumberFormat="1" applyFont="1" applyFill="1" applyBorder="1" applyAlignment="1" applyProtection="1">
      <alignment horizontal="right" vertical="center" wrapText="1"/>
    </xf>
    <xf numFmtId="165" fontId="8" fillId="0" borderId="1" xfId="0" applyNumberFormat="1" applyFont="1" applyBorder="1" applyAlignment="1">
      <alignment horizontal="center" vertical="center"/>
    </xf>
    <xf numFmtId="165" fontId="14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vertical="center"/>
    </xf>
    <xf numFmtId="49" fontId="14" fillId="0" borderId="1" xfId="0" applyNumberFormat="1" applyFont="1" applyBorder="1" applyAlignment="1" applyProtection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left" vertical="center" wrapText="1"/>
    </xf>
    <xf numFmtId="0" fontId="9" fillId="2" borderId="0" xfId="0" applyFont="1" applyFill="1" applyBorder="1" applyAlignment="1">
      <alignment vertical="center" wrapText="1"/>
    </xf>
    <xf numFmtId="166" fontId="2" fillId="0" borderId="0" xfId="0" applyNumberFormat="1" applyFont="1" applyBorder="1" applyAlignment="1">
      <alignment horizontal="center" vertical="center"/>
    </xf>
    <xf numFmtId="165" fontId="2" fillId="0" borderId="0" xfId="0" applyNumberFormat="1" applyFont="1" applyBorder="1" applyAlignment="1">
      <alignment horizontal="center" vertical="center"/>
    </xf>
    <xf numFmtId="166" fontId="2" fillId="0" borderId="1" xfId="0" applyNumberFormat="1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165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3" fontId="4" fillId="3" borderId="1" xfId="0" applyNumberFormat="1" applyFont="1" applyFill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justify" vertical="center" wrapText="1"/>
    </xf>
    <xf numFmtId="165" fontId="4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165" fontId="2" fillId="3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2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3" fillId="0" borderId="0" xfId="0" applyFont="1" applyFill="1" applyAlignment="1">
      <alignment vertical="top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0" fillId="0" borderId="0" xfId="0" applyAlignment="1"/>
    <xf numFmtId="49" fontId="2" fillId="0" borderId="5" xfId="0" applyNumberFormat="1" applyFont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center" vertical="top" wrapText="1"/>
    </xf>
    <xf numFmtId="49" fontId="18" fillId="0" borderId="1" xfId="0" applyNumberFormat="1" applyFont="1" applyBorder="1" applyAlignment="1">
      <alignment horizontal="center" vertical="center" wrapText="1"/>
    </xf>
    <xf numFmtId="49" fontId="14" fillId="0" borderId="1" xfId="0" applyNumberFormat="1" applyFont="1" applyBorder="1" applyAlignment="1" applyProtection="1">
      <alignment horizontal="left" vertical="center" wrapText="1"/>
    </xf>
    <xf numFmtId="0" fontId="12" fillId="0" borderId="1" xfId="0" applyFont="1" applyBorder="1" applyAlignment="1"/>
    <xf numFmtId="0" fontId="12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10" fillId="0" borderId="1" xfId="0" applyFont="1" applyBorder="1" applyAlignment="1">
      <alignment horizontal="center" vertical="center" wrapText="1"/>
    </xf>
    <xf numFmtId="49" fontId="8" fillId="0" borderId="5" xfId="0" applyNumberFormat="1" applyFont="1" applyBorder="1" applyAlignment="1" applyProtection="1">
      <alignment horizontal="left" vertical="center" wrapText="1"/>
    </xf>
    <xf numFmtId="0" fontId="2" fillId="0" borderId="6" xfId="0" applyFont="1" applyBorder="1" applyAlignment="1">
      <alignment horizontal="left"/>
    </xf>
    <xf numFmtId="0" fontId="2" fillId="0" borderId="7" xfId="0" applyFont="1" applyBorder="1" applyAlignment="1">
      <alignment horizontal="left"/>
    </xf>
    <xf numFmtId="0" fontId="2" fillId="0" borderId="3" xfId="0" applyFont="1" applyBorder="1" applyAlignment="1" applyProtection="1">
      <alignment horizontal="center" vertical="center" wrapText="1"/>
    </xf>
    <xf numFmtId="49" fontId="14" fillId="0" borderId="5" xfId="0" applyNumberFormat="1" applyFont="1" applyBorder="1" applyAlignment="1" applyProtection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wrapText="1"/>
    </xf>
    <xf numFmtId="0" fontId="8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3" fillId="3" borderId="0" xfId="0" applyFont="1" applyFill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/>
    <xf numFmtId="2" fontId="2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0" xfId="0" applyFont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wrapText="1"/>
    </xf>
    <xf numFmtId="0" fontId="0" fillId="0" borderId="0" xfId="0" applyAlignment="1">
      <alignment horizontal="left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P46"/>
  <sheetViews>
    <sheetView showGridLines="0" view="pageBreakPreview" topLeftCell="A13" zoomScale="60" zoomScaleNormal="100" workbookViewId="0">
      <selection activeCell="O15" sqref="O15"/>
    </sheetView>
  </sheetViews>
  <sheetFormatPr defaultRowHeight="12.75" customHeight="1" outlineLevelRow="3"/>
  <cols>
    <col min="1" max="4" width="7.140625" style="1" customWidth="1"/>
    <col min="5" max="5" width="30.85546875" style="1" customWidth="1"/>
    <col min="6" max="6" width="22.28515625" style="1" customWidth="1"/>
    <col min="7" max="7" width="9.85546875" style="1" customWidth="1"/>
    <col min="8" max="8" width="7.7109375" style="1" customWidth="1"/>
    <col min="9" max="9" width="7.140625" style="1" customWidth="1"/>
    <col min="10" max="10" width="10.7109375" style="1" customWidth="1"/>
    <col min="11" max="11" width="11.5703125" style="1" customWidth="1"/>
    <col min="12" max="12" width="12.140625" style="1" customWidth="1"/>
    <col min="13" max="13" width="13.28515625" style="1" customWidth="1"/>
    <col min="14" max="14" width="10.7109375" style="1" customWidth="1"/>
    <col min="15" max="16" width="9.140625" style="1" customWidth="1"/>
    <col min="17" max="16384" width="9.140625" style="1"/>
  </cols>
  <sheetData>
    <row r="1" spans="1:16" ht="53.25" customHeight="1">
      <c r="A1" s="146" t="s">
        <v>209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6" ht="15.75">
      <c r="E2" s="149" t="s">
        <v>250</v>
      </c>
      <c r="F2" s="149"/>
      <c r="G2" s="149"/>
      <c r="H2" s="149"/>
      <c r="I2" s="149"/>
      <c r="J2" s="149"/>
      <c r="K2" s="149"/>
      <c r="L2" s="149"/>
      <c r="M2" s="149"/>
    </row>
    <row r="3" spans="1:16">
      <c r="E3" s="3"/>
      <c r="F3" s="3"/>
      <c r="G3" s="3"/>
      <c r="H3" s="3"/>
      <c r="I3" s="3"/>
      <c r="J3" s="3"/>
      <c r="K3" s="3"/>
      <c r="L3" s="3"/>
      <c r="M3" s="3"/>
      <c r="N3" s="3"/>
      <c r="O3" s="4"/>
      <c r="P3" s="4"/>
    </row>
    <row r="4" spans="1:16" ht="37.5" customHeight="1">
      <c r="A4" s="143" t="s">
        <v>6</v>
      </c>
      <c r="B4" s="144"/>
      <c r="C4" s="144"/>
      <c r="D4" s="144"/>
      <c r="E4" s="209" t="s">
        <v>168</v>
      </c>
      <c r="F4" s="209" t="s">
        <v>169</v>
      </c>
      <c r="G4" s="209" t="s">
        <v>11</v>
      </c>
      <c r="H4" s="144"/>
      <c r="I4" s="144"/>
      <c r="J4" s="144"/>
      <c r="K4" s="144"/>
      <c r="L4" s="209" t="s">
        <v>175</v>
      </c>
      <c r="M4" s="169"/>
      <c r="N4" s="5" t="s">
        <v>176</v>
      </c>
    </row>
    <row r="5" spans="1:16" ht="63.75" customHeight="1">
      <c r="A5" s="57" t="s">
        <v>7</v>
      </c>
      <c r="B5" s="57" t="s">
        <v>8</v>
      </c>
      <c r="C5" s="57" t="s">
        <v>9</v>
      </c>
      <c r="D5" s="133" t="s">
        <v>10</v>
      </c>
      <c r="E5" s="144"/>
      <c r="F5" s="144"/>
      <c r="G5" s="5" t="s">
        <v>170</v>
      </c>
      <c r="H5" s="5" t="s">
        <v>171</v>
      </c>
      <c r="I5" s="5" t="s">
        <v>172</v>
      </c>
      <c r="J5" s="5" t="s">
        <v>173</v>
      </c>
      <c r="K5" s="5" t="s">
        <v>174</v>
      </c>
      <c r="L5" s="134" t="s">
        <v>177</v>
      </c>
      <c r="M5" s="134" t="s">
        <v>178</v>
      </c>
      <c r="N5" s="134" t="s">
        <v>179</v>
      </c>
    </row>
    <row r="6" spans="1:16" s="59" customFormat="1" ht="51">
      <c r="A6" s="139">
        <v>66</v>
      </c>
      <c r="B6" s="139">
        <v>0</v>
      </c>
      <c r="C6" s="139">
        <v>0</v>
      </c>
      <c r="D6" s="139">
        <v>0</v>
      </c>
      <c r="E6" s="50" t="s">
        <v>205</v>
      </c>
      <c r="F6" s="50" t="s">
        <v>183</v>
      </c>
      <c r="G6" s="72" t="s">
        <v>1</v>
      </c>
      <c r="H6" s="72" t="s">
        <v>253</v>
      </c>
      <c r="I6" s="51" t="s">
        <v>206</v>
      </c>
      <c r="J6" s="63" t="s">
        <v>207</v>
      </c>
      <c r="K6" s="63" t="s">
        <v>208</v>
      </c>
      <c r="L6" s="71">
        <f>L7+L12+L20+L25+L29+L31+L33+L35+L37</f>
        <v>114023.67300000001</v>
      </c>
      <c r="M6" s="71">
        <f>M7+M12+M20+M25+M29+M31+M33+M35+M37</f>
        <v>112259.90200000002</v>
      </c>
      <c r="N6" s="58">
        <f>M6/L6*100</f>
        <v>98.453153670992521</v>
      </c>
    </row>
    <row r="7" spans="1:16" s="65" customFormat="1" ht="40.5" outlineLevel="1">
      <c r="A7" s="60">
        <v>66</v>
      </c>
      <c r="B7" s="61">
        <v>0</v>
      </c>
      <c r="C7" s="61">
        <v>0</v>
      </c>
      <c r="D7" s="61">
        <v>1</v>
      </c>
      <c r="E7" s="62" t="s">
        <v>0</v>
      </c>
      <c r="F7" s="62"/>
      <c r="G7" s="63" t="s">
        <v>1</v>
      </c>
      <c r="H7" s="63" t="s">
        <v>254</v>
      </c>
      <c r="I7" s="63" t="s">
        <v>255</v>
      </c>
      <c r="J7" s="63" t="s">
        <v>191</v>
      </c>
      <c r="K7" s="63" t="s">
        <v>182</v>
      </c>
      <c r="L7" s="66">
        <f>L8+L9+L10+L11</f>
        <v>9591.7270000000008</v>
      </c>
      <c r="M7" s="66">
        <f>M8+M9+M10+M11</f>
        <v>9591.6759999999995</v>
      </c>
      <c r="N7" s="64">
        <f t="shared" ref="N7:N38" si="0">M7/L7*100</f>
        <v>99.999468291789356</v>
      </c>
    </row>
    <row r="8" spans="1:16" ht="38.25" outlineLevel="2">
      <c r="A8" s="133">
        <v>66</v>
      </c>
      <c r="B8" s="138">
        <v>0</v>
      </c>
      <c r="C8" s="138">
        <v>0</v>
      </c>
      <c r="D8" s="138">
        <v>1</v>
      </c>
      <c r="E8" s="30" t="s">
        <v>160</v>
      </c>
      <c r="F8" s="7" t="s">
        <v>183</v>
      </c>
      <c r="G8" s="5" t="s">
        <v>1</v>
      </c>
      <c r="H8" s="5" t="s">
        <v>180</v>
      </c>
      <c r="I8" s="5" t="s">
        <v>181</v>
      </c>
      <c r="J8" s="5" t="s">
        <v>99</v>
      </c>
      <c r="K8" s="5" t="s">
        <v>184</v>
      </c>
      <c r="L8" s="68">
        <v>7933.4290000000001</v>
      </c>
      <c r="M8" s="68">
        <v>7933.3779999999997</v>
      </c>
      <c r="N8" s="38">
        <f t="shared" ref="N8" si="1">M8/L8*100</f>
        <v>99.999357150609143</v>
      </c>
      <c r="O8" s="2"/>
    </row>
    <row r="9" spans="1:16" ht="25.5" outlineLevel="3">
      <c r="A9" s="133">
        <v>66</v>
      </c>
      <c r="B9" s="138">
        <v>0</v>
      </c>
      <c r="C9" s="138">
        <v>0</v>
      </c>
      <c r="D9" s="138">
        <v>1</v>
      </c>
      <c r="E9" s="30" t="s">
        <v>185</v>
      </c>
      <c r="F9" s="7" t="s">
        <v>183</v>
      </c>
      <c r="G9" s="5" t="s">
        <v>1</v>
      </c>
      <c r="H9" s="5" t="s">
        <v>180</v>
      </c>
      <c r="I9" s="5" t="s">
        <v>181</v>
      </c>
      <c r="J9" s="5" t="s">
        <v>186</v>
      </c>
      <c r="K9" s="5" t="s">
        <v>187</v>
      </c>
      <c r="L9" s="68">
        <v>1501.9590000000001</v>
      </c>
      <c r="M9" s="68">
        <v>1501.9590000000001</v>
      </c>
      <c r="N9" s="38">
        <f t="shared" si="0"/>
        <v>100</v>
      </c>
      <c r="O9" s="2"/>
    </row>
    <row r="10" spans="1:16" ht="51" outlineLevel="3">
      <c r="A10" s="133">
        <v>66</v>
      </c>
      <c r="B10" s="138">
        <v>0</v>
      </c>
      <c r="C10" s="138">
        <v>0</v>
      </c>
      <c r="D10" s="138">
        <v>1</v>
      </c>
      <c r="E10" s="30" t="s">
        <v>251</v>
      </c>
      <c r="F10" s="7" t="s">
        <v>183</v>
      </c>
      <c r="G10" s="5" t="s">
        <v>1</v>
      </c>
      <c r="H10" s="5" t="s">
        <v>254</v>
      </c>
      <c r="I10" s="5" t="s">
        <v>255</v>
      </c>
      <c r="J10" s="5" t="s">
        <v>252</v>
      </c>
      <c r="K10" s="5" t="s">
        <v>256</v>
      </c>
      <c r="L10" s="68">
        <v>63.36</v>
      </c>
      <c r="M10" s="68">
        <v>63.36</v>
      </c>
      <c r="N10" s="38">
        <f t="shared" si="0"/>
        <v>100</v>
      </c>
      <c r="O10" s="2"/>
    </row>
    <row r="11" spans="1:16" ht="25.5" outlineLevel="3">
      <c r="A11" s="133">
        <v>66</v>
      </c>
      <c r="B11" s="138">
        <v>0</v>
      </c>
      <c r="C11" s="138">
        <v>0</v>
      </c>
      <c r="D11" s="138">
        <v>1</v>
      </c>
      <c r="E11" s="30" t="s">
        <v>188</v>
      </c>
      <c r="F11" s="7" t="s">
        <v>183</v>
      </c>
      <c r="G11" s="5" t="s">
        <v>1</v>
      </c>
      <c r="H11" s="5" t="s">
        <v>180</v>
      </c>
      <c r="I11" s="5" t="s">
        <v>181</v>
      </c>
      <c r="J11" s="5" t="s">
        <v>189</v>
      </c>
      <c r="K11" s="5" t="s">
        <v>187</v>
      </c>
      <c r="L11" s="68">
        <v>92.978999999999999</v>
      </c>
      <c r="M11" s="68">
        <v>92.978999999999999</v>
      </c>
      <c r="N11" s="38">
        <f t="shared" si="0"/>
        <v>100</v>
      </c>
      <c r="O11" s="2"/>
    </row>
    <row r="12" spans="1:16" s="65" customFormat="1" ht="49.5" customHeight="1" outlineLevel="3">
      <c r="A12" s="60">
        <v>66</v>
      </c>
      <c r="B12" s="61">
        <v>0</v>
      </c>
      <c r="C12" s="61">
        <v>0</v>
      </c>
      <c r="D12" s="61">
        <v>2</v>
      </c>
      <c r="E12" s="62" t="s">
        <v>98</v>
      </c>
      <c r="F12" s="69"/>
      <c r="G12" s="63" t="s">
        <v>1</v>
      </c>
      <c r="H12" s="63" t="s">
        <v>180</v>
      </c>
      <c r="I12" s="63" t="s">
        <v>190</v>
      </c>
      <c r="J12" s="63" t="s">
        <v>100</v>
      </c>
      <c r="K12" s="63" t="s">
        <v>2</v>
      </c>
      <c r="L12" s="66">
        <f>SUM(L13:L19)</f>
        <v>78641.114000000001</v>
      </c>
      <c r="M12" s="66">
        <f>SUM(M13:M19)</f>
        <v>76877.394</v>
      </c>
      <c r="N12" s="64">
        <f t="shared" si="0"/>
        <v>97.757254557711377</v>
      </c>
      <c r="O12" s="70"/>
    </row>
    <row r="13" spans="1:16" ht="30" customHeight="1" outlineLevel="3">
      <c r="A13" s="133">
        <v>66</v>
      </c>
      <c r="B13" s="138">
        <v>0</v>
      </c>
      <c r="C13" s="138">
        <v>0</v>
      </c>
      <c r="D13" s="138">
        <v>2</v>
      </c>
      <c r="E13" s="30" t="s">
        <v>161</v>
      </c>
      <c r="F13" s="7" t="s">
        <v>183</v>
      </c>
      <c r="G13" s="5" t="s">
        <v>1</v>
      </c>
      <c r="H13" s="5" t="s">
        <v>180</v>
      </c>
      <c r="I13" s="5" t="s">
        <v>190</v>
      </c>
      <c r="J13" s="5" t="s">
        <v>101</v>
      </c>
      <c r="K13" s="5" t="s">
        <v>2</v>
      </c>
      <c r="L13" s="67">
        <v>252.42</v>
      </c>
      <c r="M13" s="68">
        <v>252.42</v>
      </c>
      <c r="N13" s="38">
        <f t="shared" si="0"/>
        <v>100</v>
      </c>
    </row>
    <row r="14" spans="1:16" ht="71.25" customHeight="1" outlineLevel="3">
      <c r="A14" s="133">
        <v>66</v>
      </c>
      <c r="B14" s="138">
        <v>0</v>
      </c>
      <c r="C14" s="138">
        <v>0</v>
      </c>
      <c r="D14" s="138">
        <v>2</v>
      </c>
      <c r="E14" s="30" t="s">
        <v>257</v>
      </c>
      <c r="F14" s="7" t="s">
        <v>183</v>
      </c>
      <c r="G14" s="5" t="s">
        <v>1</v>
      </c>
      <c r="H14" s="5" t="s">
        <v>180</v>
      </c>
      <c r="I14" s="5" t="s">
        <v>190</v>
      </c>
      <c r="J14" s="5" t="s">
        <v>258</v>
      </c>
      <c r="K14" s="5" t="s">
        <v>2</v>
      </c>
      <c r="L14" s="67">
        <v>535.29999999999995</v>
      </c>
      <c r="M14" s="68">
        <v>535.29999999999995</v>
      </c>
      <c r="N14" s="38">
        <f t="shared" si="0"/>
        <v>100</v>
      </c>
    </row>
    <row r="15" spans="1:16" ht="126" customHeight="1" outlineLevel="3">
      <c r="A15" s="133">
        <v>66</v>
      </c>
      <c r="B15" s="138">
        <v>0</v>
      </c>
      <c r="C15" s="138">
        <v>0</v>
      </c>
      <c r="D15" s="138">
        <v>2</v>
      </c>
      <c r="E15" s="30" t="s">
        <v>162</v>
      </c>
      <c r="F15" s="7" t="s">
        <v>183</v>
      </c>
      <c r="G15" s="5" t="s">
        <v>1</v>
      </c>
      <c r="H15" s="5" t="s">
        <v>180</v>
      </c>
      <c r="I15" s="5" t="s">
        <v>190</v>
      </c>
      <c r="J15" s="5" t="s">
        <v>102</v>
      </c>
      <c r="K15" s="5" t="s">
        <v>2</v>
      </c>
      <c r="L15" s="68">
        <v>50119.1</v>
      </c>
      <c r="M15" s="68">
        <v>48355.38</v>
      </c>
      <c r="N15" s="38">
        <f t="shared" si="0"/>
        <v>96.480942395214598</v>
      </c>
    </row>
    <row r="16" spans="1:16" ht="82.5" customHeight="1" outlineLevel="3">
      <c r="A16" s="133">
        <v>66</v>
      </c>
      <c r="B16" s="138">
        <v>0</v>
      </c>
      <c r="C16" s="138">
        <v>0</v>
      </c>
      <c r="D16" s="138">
        <v>2</v>
      </c>
      <c r="E16" s="30" t="s">
        <v>163</v>
      </c>
      <c r="F16" s="7" t="s">
        <v>183</v>
      </c>
      <c r="G16" s="5" t="s">
        <v>1</v>
      </c>
      <c r="H16" s="5" t="s">
        <v>180</v>
      </c>
      <c r="I16" s="5" t="s">
        <v>190</v>
      </c>
      <c r="J16" s="5" t="s">
        <v>192</v>
      </c>
      <c r="K16" s="5" t="s">
        <v>2</v>
      </c>
      <c r="L16" s="68">
        <v>907.1</v>
      </c>
      <c r="M16" s="68">
        <v>907.1</v>
      </c>
      <c r="N16" s="38">
        <f t="shared" si="0"/>
        <v>100</v>
      </c>
    </row>
    <row r="17" spans="1:14" ht="59.25" customHeight="1" outlineLevel="3">
      <c r="A17" s="133">
        <v>66</v>
      </c>
      <c r="B17" s="138">
        <v>0</v>
      </c>
      <c r="C17" s="138">
        <v>0</v>
      </c>
      <c r="D17" s="138">
        <v>2</v>
      </c>
      <c r="E17" s="30" t="s">
        <v>164</v>
      </c>
      <c r="F17" s="7" t="s">
        <v>183</v>
      </c>
      <c r="G17" s="5" t="s">
        <v>1</v>
      </c>
      <c r="H17" s="5" t="s">
        <v>180</v>
      </c>
      <c r="I17" s="5" t="s">
        <v>190</v>
      </c>
      <c r="J17" s="5" t="s">
        <v>103</v>
      </c>
      <c r="K17" s="5" t="s">
        <v>2</v>
      </c>
      <c r="L17" s="68">
        <v>19826.404999999999</v>
      </c>
      <c r="M17" s="68">
        <v>19826.404999999999</v>
      </c>
      <c r="N17" s="38">
        <f t="shared" si="0"/>
        <v>100</v>
      </c>
    </row>
    <row r="18" spans="1:14" ht="58.5" customHeight="1" outlineLevel="3">
      <c r="A18" s="133">
        <v>66</v>
      </c>
      <c r="B18" s="138">
        <v>0</v>
      </c>
      <c r="C18" s="138">
        <v>0</v>
      </c>
      <c r="D18" s="138">
        <v>2</v>
      </c>
      <c r="E18" s="30" t="s">
        <v>165</v>
      </c>
      <c r="F18" s="7" t="s">
        <v>183</v>
      </c>
      <c r="G18" s="5" t="s">
        <v>1</v>
      </c>
      <c r="H18" s="5" t="s">
        <v>180</v>
      </c>
      <c r="I18" s="5" t="s">
        <v>190</v>
      </c>
      <c r="J18" s="5" t="s">
        <v>104</v>
      </c>
      <c r="K18" s="5" t="s">
        <v>2</v>
      </c>
      <c r="L18" s="68">
        <v>5237.63</v>
      </c>
      <c r="M18" s="68">
        <v>5237.63</v>
      </c>
      <c r="N18" s="38">
        <f t="shared" si="0"/>
        <v>100</v>
      </c>
    </row>
    <row r="19" spans="1:14" ht="85.5" customHeight="1" outlineLevel="3">
      <c r="A19" s="133">
        <v>66</v>
      </c>
      <c r="B19" s="138">
        <v>0</v>
      </c>
      <c r="C19" s="138">
        <v>0</v>
      </c>
      <c r="D19" s="138">
        <v>2</v>
      </c>
      <c r="E19" s="30" t="s">
        <v>259</v>
      </c>
      <c r="F19" s="7" t="s">
        <v>183</v>
      </c>
      <c r="G19" s="5" t="s">
        <v>1</v>
      </c>
      <c r="H19" s="5" t="s">
        <v>180</v>
      </c>
      <c r="I19" s="5" t="s">
        <v>190</v>
      </c>
      <c r="J19" s="5" t="s">
        <v>260</v>
      </c>
      <c r="K19" s="5" t="s">
        <v>2</v>
      </c>
      <c r="L19" s="68">
        <v>1763.1590000000001</v>
      </c>
      <c r="M19" s="68">
        <v>1763.1590000000001</v>
      </c>
      <c r="N19" s="38">
        <f t="shared" si="0"/>
        <v>100</v>
      </c>
    </row>
    <row r="20" spans="1:14" s="65" customFormat="1" ht="61.5" customHeight="1" outlineLevel="1">
      <c r="A20" s="60">
        <v>66</v>
      </c>
      <c r="B20" s="61">
        <v>0</v>
      </c>
      <c r="C20" s="61">
        <v>0</v>
      </c>
      <c r="D20" s="61">
        <v>3</v>
      </c>
      <c r="E20" s="62" t="s">
        <v>108</v>
      </c>
      <c r="F20" s="62"/>
      <c r="G20" s="63" t="s">
        <v>1</v>
      </c>
      <c r="H20" s="63" t="s">
        <v>180</v>
      </c>
      <c r="I20" s="63" t="s">
        <v>190</v>
      </c>
      <c r="J20" s="63" t="s">
        <v>107</v>
      </c>
      <c r="K20" s="63" t="s">
        <v>2</v>
      </c>
      <c r="L20" s="66">
        <f>SUM(L21:L24)</f>
        <v>9233.3709999999992</v>
      </c>
      <c r="M20" s="66">
        <f>SUM(M21:M24)</f>
        <v>9233.3709999999992</v>
      </c>
      <c r="N20" s="64">
        <f t="shared" si="0"/>
        <v>100</v>
      </c>
    </row>
    <row r="21" spans="1:14" ht="25.5" outlineLevel="2">
      <c r="A21" s="133">
        <v>66</v>
      </c>
      <c r="B21" s="138">
        <v>0</v>
      </c>
      <c r="C21" s="138">
        <v>0</v>
      </c>
      <c r="D21" s="138">
        <v>3</v>
      </c>
      <c r="E21" s="7" t="s">
        <v>65</v>
      </c>
      <c r="F21" s="7" t="s">
        <v>183</v>
      </c>
      <c r="G21" s="5" t="s">
        <v>1</v>
      </c>
      <c r="H21" s="5" t="s">
        <v>180</v>
      </c>
      <c r="I21" s="5" t="s">
        <v>190</v>
      </c>
      <c r="J21" s="5" t="s">
        <v>109</v>
      </c>
      <c r="K21" s="5" t="s">
        <v>2</v>
      </c>
      <c r="L21" s="68">
        <v>8713.7219999999998</v>
      </c>
      <c r="M21" s="68">
        <v>8713.7219999999998</v>
      </c>
      <c r="N21" s="38">
        <f t="shared" si="0"/>
        <v>100</v>
      </c>
    </row>
    <row r="22" spans="1:14" ht="49.5" customHeight="1" outlineLevel="2">
      <c r="A22" s="133">
        <v>66</v>
      </c>
      <c r="B22" s="138">
        <v>0</v>
      </c>
      <c r="C22" s="138">
        <v>0</v>
      </c>
      <c r="D22" s="138">
        <v>3</v>
      </c>
      <c r="E22" s="7" t="s">
        <v>166</v>
      </c>
      <c r="F22" s="7" t="s">
        <v>183</v>
      </c>
      <c r="G22" s="5" t="s">
        <v>1</v>
      </c>
      <c r="H22" s="5" t="s">
        <v>180</v>
      </c>
      <c r="I22" s="5" t="s">
        <v>190</v>
      </c>
      <c r="J22" s="5" t="s">
        <v>140</v>
      </c>
      <c r="K22" s="5" t="s">
        <v>2</v>
      </c>
      <c r="L22" s="68">
        <v>150</v>
      </c>
      <c r="M22" s="68">
        <v>150</v>
      </c>
      <c r="N22" s="38">
        <f t="shared" si="0"/>
        <v>100</v>
      </c>
    </row>
    <row r="23" spans="1:14" ht="51" outlineLevel="2">
      <c r="A23" s="133">
        <v>66</v>
      </c>
      <c r="B23" s="138">
        <v>0</v>
      </c>
      <c r="C23" s="138">
        <v>0</v>
      </c>
      <c r="D23" s="138">
        <v>3</v>
      </c>
      <c r="E23" s="7" t="s">
        <v>141</v>
      </c>
      <c r="F23" s="7" t="s">
        <v>183</v>
      </c>
      <c r="G23" s="5" t="s">
        <v>1</v>
      </c>
      <c r="H23" s="5" t="s">
        <v>180</v>
      </c>
      <c r="I23" s="5" t="s">
        <v>190</v>
      </c>
      <c r="J23" s="5" t="s">
        <v>142</v>
      </c>
      <c r="K23" s="5" t="s">
        <v>2</v>
      </c>
      <c r="L23" s="68">
        <v>300</v>
      </c>
      <c r="M23" s="68">
        <v>300</v>
      </c>
      <c r="N23" s="38">
        <f t="shared" si="0"/>
        <v>100</v>
      </c>
    </row>
    <row r="24" spans="1:14" ht="76.5" outlineLevel="2">
      <c r="A24" s="133">
        <v>66</v>
      </c>
      <c r="B24" s="138">
        <v>0</v>
      </c>
      <c r="C24" s="138">
        <v>0</v>
      </c>
      <c r="D24" s="138">
        <v>3</v>
      </c>
      <c r="E24" s="7" t="s">
        <v>193</v>
      </c>
      <c r="F24" s="7" t="s">
        <v>183</v>
      </c>
      <c r="G24" s="5" t="s">
        <v>1</v>
      </c>
      <c r="H24" s="5" t="s">
        <v>180</v>
      </c>
      <c r="I24" s="5" t="s">
        <v>190</v>
      </c>
      <c r="J24" s="5" t="s">
        <v>194</v>
      </c>
      <c r="K24" s="5" t="s">
        <v>2</v>
      </c>
      <c r="L24" s="68">
        <v>69.649000000000001</v>
      </c>
      <c r="M24" s="68">
        <v>69.649000000000001</v>
      </c>
      <c r="N24" s="38">
        <f t="shared" si="0"/>
        <v>100</v>
      </c>
    </row>
    <row r="25" spans="1:14" s="65" customFormat="1" ht="54" outlineLevel="1">
      <c r="A25" s="60">
        <v>66</v>
      </c>
      <c r="B25" s="61">
        <v>0</v>
      </c>
      <c r="C25" s="61">
        <v>0</v>
      </c>
      <c r="D25" s="61">
        <v>4</v>
      </c>
      <c r="E25" s="62" t="s">
        <v>3</v>
      </c>
      <c r="F25" s="62"/>
      <c r="G25" s="63" t="s">
        <v>1</v>
      </c>
      <c r="H25" s="63" t="s">
        <v>195</v>
      </c>
      <c r="I25" s="63" t="s">
        <v>196</v>
      </c>
      <c r="J25" s="63" t="s">
        <v>111</v>
      </c>
      <c r="K25" s="63" t="s">
        <v>2</v>
      </c>
      <c r="L25" s="66">
        <f>SUM(L26:L28)</f>
        <v>12566.02</v>
      </c>
      <c r="M25" s="66">
        <f>SUM(M26:M28)</f>
        <v>12566.02</v>
      </c>
      <c r="N25" s="64">
        <f t="shared" si="0"/>
        <v>100</v>
      </c>
    </row>
    <row r="26" spans="1:14" s="32" customFormat="1" ht="48.75" customHeight="1" outlineLevel="3">
      <c r="A26" s="135">
        <v>66</v>
      </c>
      <c r="B26" s="29">
        <v>0</v>
      </c>
      <c r="C26" s="29">
        <v>0</v>
      </c>
      <c r="D26" s="29">
        <v>4</v>
      </c>
      <c r="E26" s="7" t="s">
        <v>71</v>
      </c>
      <c r="F26" s="7" t="s">
        <v>183</v>
      </c>
      <c r="G26" s="31" t="s">
        <v>1</v>
      </c>
      <c r="H26" s="31" t="s">
        <v>195</v>
      </c>
      <c r="I26" s="31" t="s">
        <v>196</v>
      </c>
      <c r="J26" s="31" t="s">
        <v>110</v>
      </c>
      <c r="K26" s="31" t="s">
        <v>2</v>
      </c>
      <c r="L26" s="67">
        <v>6702.05</v>
      </c>
      <c r="M26" s="67">
        <v>6702.05</v>
      </c>
      <c r="N26" s="39">
        <f t="shared" si="0"/>
        <v>100</v>
      </c>
    </row>
    <row r="27" spans="1:14" s="32" customFormat="1" ht="38.25" outlineLevel="3">
      <c r="A27" s="135">
        <v>66</v>
      </c>
      <c r="B27" s="29">
        <v>0</v>
      </c>
      <c r="C27" s="29">
        <v>0</v>
      </c>
      <c r="D27" s="29">
        <v>4</v>
      </c>
      <c r="E27" s="7" t="s">
        <v>197</v>
      </c>
      <c r="F27" s="7" t="s">
        <v>183</v>
      </c>
      <c r="G27" s="31" t="s">
        <v>1</v>
      </c>
      <c r="H27" s="31" t="s">
        <v>195</v>
      </c>
      <c r="I27" s="31" t="s">
        <v>196</v>
      </c>
      <c r="J27" s="31" t="s">
        <v>198</v>
      </c>
      <c r="K27" s="31" t="s">
        <v>2</v>
      </c>
      <c r="L27" s="67">
        <v>17.170000000000002</v>
      </c>
      <c r="M27" s="67">
        <v>17.170000000000002</v>
      </c>
      <c r="N27" s="39">
        <f t="shared" si="0"/>
        <v>100</v>
      </c>
    </row>
    <row r="28" spans="1:14" s="32" customFormat="1" ht="103.5" customHeight="1" outlineLevel="3">
      <c r="A28" s="135">
        <v>66</v>
      </c>
      <c r="B28" s="29">
        <v>0</v>
      </c>
      <c r="C28" s="29">
        <v>0</v>
      </c>
      <c r="D28" s="29">
        <v>4</v>
      </c>
      <c r="E28" s="30" t="s">
        <v>167</v>
      </c>
      <c r="F28" s="7" t="s">
        <v>183</v>
      </c>
      <c r="G28" s="31" t="s">
        <v>1</v>
      </c>
      <c r="H28" s="31" t="s">
        <v>195</v>
      </c>
      <c r="I28" s="31" t="s">
        <v>196</v>
      </c>
      <c r="J28" s="31" t="s">
        <v>112</v>
      </c>
      <c r="K28" s="31" t="s">
        <v>2</v>
      </c>
      <c r="L28" s="67">
        <v>5846.8</v>
      </c>
      <c r="M28" s="67">
        <v>5846.8</v>
      </c>
      <c r="N28" s="39">
        <f t="shared" si="0"/>
        <v>100</v>
      </c>
    </row>
    <row r="29" spans="1:14" s="65" customFormat="1" ht="54" outlineLevel="1">
      <c r="A29" s="60">
        <v>66</v>
      </c>
      <c r="B29" s="61">
        <v>0</v>
      </c>
      <c r="C29" s="61">
        <v>0</v>
      </c>
      <c r="D29" s="61">
        <v>5</v>
      </c>
      <c r="E29" s="62" t="s">
        <v>4</v>
      </c>
      <c r="F29" s="62"/>
      <c r="G29" s="63" t="s">
        <v>1</v>
      </c>
      <c r="H29" s="63" t="s">
        <v>180</v>
      </c>
      <c r="I29" s="63" t="s">
        <v>190</v>
      </c>
      <c r="J29" s="63" t="s">
        <v>113</v>
      </c>
      <c r="K29" s="63" t="s">
        <v>2</v>
      </c>
      <c r="L29" s="66">
        <f>L30</f>
        <v>1826.5</v>
      </c>
      <c r="M29" s="66">
        <f>M30</f>
        <v>1826.5</v>
      </c>
      <c r="N29" s="64">
        <f t="shared" si="0"/>
        <v>100</v>
      </c>
    </row>
    <row r="30" spans="1:14" s="32" customFormat="1" ht="25.5" outlineLevel="2">
      <c r="A30" s="135">
        <v>66</v>
      </c>
      <c r="B30" s="29">
        <v>0</v>
      </c>
      <c r="C30" s="29">
        <v>0</v>
      </c>
      <c r="D30" s="29">
        <v>5</v>
      </c>
      <c r="E30" s="30" t="s">
        <v>69</v>
      </c>
      <c r="F30" s="7" t="s">
        <v>183</v>
      </c>
      <c r="G30" s="31" t="s">
        <v>1</v>
      </c>
      <c r="H30" s="31" t="s">
        <v>180</v>
      </c>
      <c r="I30" s="31" t="s">
        <v>190</v>
      </c>
      <c r="J30" s="31" t="s">
        <v>114</v>
      </c>
      <c r="K30" s="31" t="s">
        <v>2</v>
      </c>
      <c r="L30" s="67">
        <v>1826.5</v>
      </c>
      <c r="M30" s="67">
        <v>1826.5</v>
      </c>
      <c r="N30" s="39">
        <f t="shared" si="0"/>
        <v>100</v>
      </c>
    </row>
    <row r="31" spans="1:14" s="65" customFormat="1" ht="40.5" outlineLevel="1">
      <c r="A31" s="60">
        <v>66</v>
      </c>
      <c r="B31" s="61">
        <v>0</v>
      </c>
      <c r="C31" s="61">
        <v>0</v>
      </c>
      <c r="D31" s="61">
        <v>6</v>
      </c>
      <c r="E31" s="62" t="s">
        <v>5</v>
      </c>
      <c r="F31" s="62"/>
      <c r="G31" s="63" t="s">
        <v>1</v>
      </c>
      <c r="H31" s="63" t="s">
        <v>180</v>
      </c>
      <c r="I31" s="63" t="s">
        <v>190</v>
      </c>
      <c r="J31" s="63" t="s">
        <v>115</v>
      </c>
      <c r="K31" s="63" t="s">
        <v>2</v>
      </c>
      <c r="L31" s="66">
        <f>L32</f>
        <v>1065.595</v>
      </c>
      <c r="M31" s="66">
        <f>M32</f>
        <v>1065.595</v>
      </c>
      <c r="N31" s="64">
        <f t="shared" si="0"/>
        <v>100</v>
      </c>
    </row>
    <row r="32" spans="1:14" s="32" customFormat="1" ht="25.5" outlineLevel="2">
      <c r="A32" s="135">
        <v>66</v>
      </c>
      <c r="B32" s="29">
        <v>0</v>
      </c>
      <c r="C32" s="29">
        <v>0</v>
      </c>
      <c r="D32" s="29">
        <v>6</v>
      </c>
      <c r="E32" s="30" t="s">
        <v>116</v>
      </c>
      <c r="F32" s="7" t="s">
        <v>183</v>
      </c>
      <c r="G32" s="31" t="s">
        <v>1</v>
      </c>
      <c r="H32" s="31" t="s">
        <v>180</v>
      </c>
      <c r="I32" s="31" t="s">
        <v>190</v>
      </c>
      <c r="J32" s="31" t="s">
        <v>117</v>
      </c>
      <c r="K32" s="31" t="s">
        <v>2</v>
      </c>
      <c r="L32" s="67">
        <v>1065.595</v>
      </c>
      <c r="M32" s="67">
        <v>1065.595</v>
      </c>
      <c r="N32" s="39">
        <f t="shared" si="0"/>
        <v>100</v>
      </c>
    </row>
    <row r="33" spans="1:14" s="65" customFormat="1" ht="67.5" outlineLevel="2">
      <c r="A33" s="60">
        <v>66</v>
      </c>
      <c r="B33" s="61">
        <v>0</v>
      </c>
      <c r="C33" s="61">
        <v>0</v>
      </c>
      <c r="D33" s="61">
        <v>8</v>
      </c>
      <c r="E33" s="62" t="s">
        <v>143</v>
      </c>
      <c r="F33" s="62"/>
      <c r="G33" s="63" t="s">
        <v>1</v>
      </c>
      <c r="H33" s="63" t="s">
        <v>180</v>
      </c>
      <c r="I33" s="63" t="s">
        <v>190</v>
      </c>
      <c r="J33" s="63" t="s">
        <v>144</v>
      </c>
      <c r="K33" s="63" t="s">
        <v>2</v>
      </c>
      <c r="L33" s="66">
        <f>L34</f>
        <v>131</v>
      </c>
      <c r="M33" s="66">
        <f>M34</f>
        <v>131</v>
      </c>
      <c r="N33" s="64">
        <f t="shared" si="0"/>
        <v>100</v>
      </c>
    </row>
    <row r="34" spans="1:14" s="32" customFormat="1" ht="104.25" customHeight="1" outlineLevel="2">
      <c r="A34" s="135">
        <v>66</v>
      </c>
      <c r="B34" s="29">
        <v>0</v>
      </c>
      <c r="C34" s="29">
        <v>0</v>
      </c>
      <c r="D34" s="29">
        <v>8</v>
      </c>
      <c r="E34" s="30" t="s">
        <v>146</v>
      </c>
      <c r="F34" s="7" t="s">
        <v>183</v>
      </c>
      <c r="G34" s="31" t="s">
        <v>1</v>
      </c>
      <c r="H34" s="31" t="s">
        <v>180</v>
      </c>
      <c r="I34" s="31" t="s">
        <v>190</v>
      </c>
      <c r="J34" s="31" t="s">
        <v>145</v>
      </c>
      <c r="K34" s="31" t="s">
        <v>2</v>
      </c>
      <c r="L34" s="67">
        <v>131</v>
      </c>
      <c r="M34" s="67">
        <v>131</v>
      </c>
      <c r="N34" s="39">
        <f t="shared" si="0"/>
        <v>100</v>
      </c>
    </row>
    <row r="35" spans="1:14" s="65" customFormat="1" ht="40.5" outlineLevel="1">
      <c r="A35" s="60">
        <v>66</v>
      </c>
      <c r="B35" s="61">
        <v>0</v>
      </c>
      <c r="C35" s="61">
        <v>0</v>
      </c>
      <c r="D35" s="61">
        <v>9</v>
      </c>
      <c r="E35" s="62" t="s">
        <v>118</v>
      </c>
      <c r="F35" s="62"/>
      <c r="G35" s="63" t="s">
        <v>1</v>
      </c>
      <c r="H35" s="63" t="s">
        <v>180</v>
      </c>
      <c r="I35" s="63" t="s">
        <v>190</v>
      </c>
      <c r="J35" s="63" t="s">
        <v>119</v>
      </c>
      <c r="K35" s="63" t="s">
        <v>2</v>
      </c>
      <c r="L35" s="66">
        <f>L36</f>
        <v>916.8</v>
      </c>
      <c r="M35" s="66">
        <f>M36</f>
        <v>916.8</v>
      </c>
      <c r="N35" s="64">
        <f t="shared" si="0"/>
        <v>100</v>
      </c>
    </row>
    <row r="36" spans="1:14" s="32" customFormat="1" ht="25.5" outlineLevel="2">
      <c r="A36" s="135">
        <v>66</v>
      </c>
      <c r="B36" s="29">
        <v>0</v>
      </c>
      <c r="C36" s="29">
        <v>0</v>
      </c>
      <c r="D36" s="29">
        <v>9</v>
      </c>
      <c r="E36" s="30" t="s">
        <v>120</v>
      </c>
      <c r="F36" s="7" t="s">
        <v>183</v>
      </c>
      <c r="G36" s="31" t="s">
        <v>1</v>
      </c>
      <c r="H36" s="31" t="s">
        <v>180</v>
      </c>
      <c r="I36" s="31" t="s">
        <v>190</v>
      </c>
      <c r="J36" s="31" t="s">
        <v>121</v>
      </c>
      <c r="K36" s="31" t="s">
        <v>2</v>
      </c>
      <c r="L36" s="67">
        <v>916.8</v>
      </c>
      <c r="M36" s="67">
        <v>916.8</v>
      </c>
      <c r="N36" s="39">
        <f t="shared" si="0"/>
        <v>100</v>
      </c>
    </row>
    <row r="37" spans="1:14" s="65" customFormat="1" ht="27" outlineLevel="1">
      <c r="A37" s="60">
        <v>66</v>
      </c>
      <c r="B37" s="61">
        <v>0</v>
      </c>
      <c r="C37" s="61" t="s">
        <v>105</v>
      </c>
      <c r="D37" s="61">
        <v>2</v>
      </c>
      <c r="E37" s="62" t="s">
        <v>199</v>
      </c>
      <c r="F37" s="62"/>
      <c r="G37" s="63" t="s">
        <v>1</v>
      </c>
      <c r="H37" s="63" t="s">
        <v>180</v>
      </c>
      <c r="I37" s="63" t="s">
        <v>190</v>
      </c>
      <c r="J37" s="63" t="s">
        <v>200</v>
      </c>
      <c r="K37" s="63" t="s">
        <v>2</v>
      </c>
      <c r="L37" s="66">
        <f>L38</f>
        <v>51.545999999999999</v>
      </c>
      <c r="M37" s="66">
        <f>M38</f>
        <v>51.545999999999999</v>
      </c>
      <c r="N37" s="64">
        <f t="shared" si="0"/>
        <v>100</v>
      </c>
    </row>
    <row r="38" spans="1:14" s="32" customFormat="1" ht="51" outlineLevel="2">
      <c r="A38" s="135">
        <v>66</v>
      </c>
      <c r="B38" s="29">
        <v>0</v>
      </c>
      <c r="C38" s="29" t="s">
        <v>105</v>
      </c>
      <c r="D38" s="29">
        <v>2</v>
      </c>
      <c r="E38" s="30" t="s">
        <v>122</v>
      </c>
      <c r="F38" s="7" t="s">
        <v>183</v>
      </c>
      <c r="G38" s="31" t="s">
        <v>1</v>
      </c>
      <c r="H38" s="31" t="s">
        <v>180</v>
      </c>
      <c r="I38" s="31" t="s">
        <v>190</v>
      </c>
      <c r="J38" s="31" t="s">
        <v>106</v>
      </c>
      <c r="K38" s="31" t="s">
        <v>2</v>
      </c>
      <c r="L38" s="67">
        <v>51.545999999999999</v>
      </c>
      <c r="M38" s="67">
        <v>51.545999999999999</v>
      </c>
      <c r="N38" s="39">
        <f t="shared" si="0"/>
        <v>100</v>
      </c>
    </row>
    <row r="39" spans="1:14" ht="30" customHeight="1">
      <c r="A39" s="74" t="s">
        <v>214</v>
      </c>
      <c r="B39" s="74"/>
      <c r="C39" s="75"/>
      <c r="D39" s="73"/>
      <c r="E39" s="73"/>
      <c r="F39" s="73"/>
    </row>
    <row r="40" spans="1:14" s="74" customFormat="1" ht="12" customHeight="1">
      <c r="A40" s="74" t="s">
        <v>215</v>
      </c>
    </row>
    <row r="41" spans="1:14" s="74" customFormat="1" ht="12" customHeight="1"/>
    <row r="42" spans="1:14" ht="12.75" customHeight="1">
      <c r="A42" s="74"/>
      <c r="B42" s="74"/>
      <c r="C42" s="75"/>
      <c r="D42" s="73"/>
      <c r="E42" s="73"/>
      <c r="F42" s="73"/>
    </row>
    <row r="43" spans="1:14" ht="17.25" customHeight="1">
      <c r="A43" s="74" t="s">
        <v>216</v>
      </c>
      <c r="B43" s="74"/>
      <c r="C43" s="75"/>
      <c r="D43" s="73"/>
      <c r="E43" s="73"/>
      <c r="F43" s="73"/>
    </row>
    <row r="44" spans="1:14" ht="12.75" customHeight="1">
      <c r="A44" s="140"/>
      <c r="B44" s="141"/>
      <c r="C44" s="142"/>
      <c r="D44" s="73"/>
      <c r="E44" s="73"/>
      <c r="F44" s="73"/>
    </row>
    <row r="45" spans="1:14" ht="12.75" customHeight="1">
      <c r="A45" s="76"/>
      <c r="B45" s="76"/>
      <c r="C45" s="75"/>
    </row>
    <row r="46" spans="1:14" ht="12.75" customHeight="1">
      <c r="A46" s="74"/>
      <c r="B46" s="76"/>
      <c r="C46" s="75"/>
    </row>
  </sheetData>
  <mergeCells count="8">
    <mergeCell ref="A44:C44"/>
    <mergeCell ref="A4:D4"/>
    <mergeCell ref="G4:K4"/>
    <mergeCell ref="L4:M4"/>
    <mergeCell ref="A1:N1"/>
    <mergeCell ref="F4:F5"/>
    <mergeCell ref="E4:E5"/>
    <mergeCell ref="E2:M2"/>
  </mergeCells>
  <pageMargins left="0.55118110236220474" right="0.35433070866141736" top="0.19685039370078741" bottom="0.19685039370078741" header="0.11811023622047245" footer="0.19685039370078741"/>
  <pageSetup paperSize="9" scale="81" orientation="landscape" r:id="rId1"/>
  <headerFooter alignWithMargins="0"/>
  <rowBreaks count="2" manualBreakCount="2">
    <brk id="25" max="15" man="1"/>
    <brk id="3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:K70"/>
  <sheetViews>
    <sheetView topLeftCell="A31" zoomScaleNormal="100" workbookViewId="0">
      <selection activeCell="J17" sqref="J17"/>
    </sheetView>
  </sheetViews>
  <sheetFormatPr defaultRowHeight="12.75"/>
  <cols>
    <col min="1" max="1" width="9.5703125" style="10" customWidth="1"/>
    <col min="2" max="2" width="10.28515625" style="10" customWidth="1"/>
    <col min="3" max="3" width="29.28515625" customWidth="1"/>
    <col min="4" max="4" width="36.140625" customWidth="1"/>
    <col min="5" max="5" width="20.85546875" customWidth="1"/>
    <col min="6" max="6" width="16.5703125" customWidth="1"/>
    <col min="7" max="7" width="18.5703125" customWidth="1"/>
  </cols>
  <sheetData>
    <row r="1" spans="1:7" ht="54" customHeight="1">
      <c r="A1" s="155" t="s">
        <v>201</v>
      </c>
      <c r="B1" s="156"/>
      <c r="C1" s="156"/>
      <c r="D1" s="156"/>
      <c r="E1" s="156"/>
      <c r="F1" s="156"/>
      <c r="G1" s="156"/>
    </row>
    <row r="2" spans="1:7" ht="18" customHeight="1">
      <c r="A2" s="155" t="s">
        <v>250</v>
      </c>
      <c r="B2" s="156"/>
      <c r="C2" s="156"/>
      <c r="D2" s="156"/>
      <c r="E2" s="156"/>
      <c r="F2" s="156"/>
      <c r="G2" s="156"/>
    </row>
    <row r="4" spans="1:7" ht="26.25" customHeight="1">
      <c r="A4" s="144" t="s">
        <v>6</v>
      </c>
      <c r="B4" s="144"/>
      <c r="C4" s="148" t="s">
        <v>202</v>
      </c>
      <c r="D4" s="148" t="s">
        <v>211</v>
      </c>
      <c r="E4" s="161" t="s">
        <v>203</v>
      </c>
      <c r="F4" s="145"/>
      <c r="G4" s="148" t="s">
        <v>17</v>
      </c>
    </row>
    <row r="5" spans="1:7" ht="62.25" customHeight="1">
      <c r="A5" s="144"/>
      <c r="B5" s="144"/>
      <c r="C5" s="165"/>
      <c r="D5" s="165"/>
      <c r="E5" s="5" t="s">
        <v>204</v>
      </c>
      <c r="F5" s="5" t="s">
        <v>210</v>
      </c>
      <c r="G5" s="165"/>
    </row>
    <row r="6" spans="1:7" ht="42" customHeight="1">
      <c r="A6" s="49" t="s">
        <v>7</v>
      </c>
      <c r="B6" s="49" t="s">
        <v>8</v>
      </c>
      <c r="C6" s="52"/>
      <c r="D6" s="52"/>
      <c r="E6" s="5"/>
      <c r="F6" s="5"/>
      <c r="G6" s="52"/>
    </row>
    <row r="7" spans="1:7">
      <c r="A7" s="157">
        <v>66</v>
      </c>
      <c r="B7" s="157">
        <v>0</v>
      </c>
      <c r="C7" s="158" t="s">
        <v>212</v>
      </c>
      <c r="D7" s="50" t="s">
        <v>15</v>
      </c>
      <c r="E7" s="79">
        <f>SUM(E9:E12)</f>
        <v>114023.67300000001</v>
      </c>
      <c r="F7" s="79">
        <f>SUM(F9:F12)</f>
        <v>112259.902</v>
      </c>
      <c r="G7" s="84">
        <f>F7/E7*100</f>
        <v>98.453153670992506</v>
      </c>
    </row>
    <row r="8" spans="1:7">
      <c r="A8" s="157"/>
      <c r="B8" s="157"/>
      <c r="C8" s="159"/>
      <c r="D8" s="9" t="s">
        <v>12</v>
      </c>
      <c r="E8" s="96"/>
      <c r="F8" s="96"/>
      <c r="G8" s="6"/>
    </row>
    <row r="9" spans="1:7">
      <c r="A9" s="157"/>
      <c r="B9" s="157"/>
      <c r="C9" s="159"/>
      <c r="D9" s="9" t="s">
        <v>13</v>
      </c>
      <c r="E9" s="96">
        <f>E15+E21+E27+E33+E38+E43+E48+E53+E58</f>
        <v>31986.19</v>
      </c>
      <c r="F9" s="96">
        <v>31986.138999999999</v>
      </c>
      <c r="G9" s="86">
        <f t="shared" ref="G9:G53" si="0">F9/E9*100</f>
        <v>99.999840556190037</v>
      </c>
    </row>
    <row r="10" spans="1:7">
      <c r="A10" s="157"/>
      <c r="B10" s="157"/>
      <c r="C10" s="159"/>
      <c r="D10" s="9" t="s">
        <v>123</v>
      </c>
      <c r="E10" s="96">
        <f>E16+E22+E28+E34+E39+E44+E49+E54+E59</f>
        <v>57164.258000000002</v>
      </c>
      <c r="F10" s="96">
        <f>F16+F22+F28+F34+F39+F44+F49+F54+F59</f>
        <v>55400.538000000008</v>
      </c>
      <c r="G10" s="86">
        <f t="shared" si="0"/>
        <v>96.914645511536264</v>
      </c>
    </row>
    <row r="11" spans="1:7" ht="25.5">
      <c r="A11" s="157"/>
      <c r="B11" s="157"/>
      <c r="C11" s="159"/>
      <c r="D11" s="9" t="s">
        <v>124</v>
      </c>
      <c r="E11" s="96">
        <f>E17+E23+E29+E60</f>
        <v>1657.7950000000001</v>
      </c>
      <c r="F11" s="96">
        <f>F17+F23+F29+F60</f>
        <v>1657.7950000000001</v>
      </c>
      <c r="G11" s="86">
        <f t="shared" si="0"/>
        <v>100</v>
      </c>
    </row>
    <row r="12" spans="1:7">
      <c r="A12" s="157"/>
      <c r="B12" s="157"/>
      <c r="C12" s="160"/>
      <c r="D12" s="9" t="s">
        <v>14</v>
      </c>
      <c r="E12" s="96">
        <f>E24+E40+E45+E50</f>
        <v>23215.43</v>
      </c>
      <c r="F12" s="96">
        <f>F24+F40+F45+F50</f>
        <v>23215.43</v>
      </c>
      <c r="G12" s="86">
        <f t="shared" si="0"/>
        <v>100</v>
      </c>
    </row>
    <row r="13" spans="1:7" ht="13.5">
      <c r="A13" s="154">
        <v>66</v>
      </c>
      <c r="B13" s="150" t="s">
        <v>213</v>
      </c>
      <c r="C13" s="151" t="s">
        <v>0</v>
      </c>
      <c r="D13" s="78" t="s">
        <v>15</v>
      </c>
      <c r="E13" s="80">
        <f>SUM(E15:E18)</f>
        <v>9591.7270000000008</v>
      </c>
      <c r="F13" s="80">
        <f>SUM(F15:F18)</f>
        <v>9591.6759999999995</v>
      </c>
      <c r="G13" s="85">
        <f t="shared" si="0"/>
        <v>99.999468291789356</v>
      </c>
    </row>
    <row r="14" spans="1:7" ht="13.5">
      <c r="A14" s="154"/>
      <c r="B14" s="150"/>
      <c r="C14" s="153"/>
      <c r="D14" s="9" t="s">
        <v>12</v>
      </c>
      <c r="E14" s="81"/>
      <c r="F14" s="81"/>
      <c r="G14" s="85"/>
    </row>
    <row r="15" spans="1:7">
      <c r="A15" s="154"/>
      <c r="B15" s="150"/>
      <c r="C15" s="153"/>
      <c r="D15" s="9" t="s">
        <v>13</v>
      </c>
      <c r="E15" s="81">
        <v>9435.3880000000008</v>
      </c>
      <c r="F15" s="81">
        <v>9435.3369999999995</v>
      </c>
      <c r="G15" s="86">
        <f t="shared" si="0"/>
        <v>99.999459481687438</v>
      </c>
    </row>
    <row r="16" spans="1:7" ht="29.25" customHeight="1">
      <c r="A16" s="154"/>
      <c r="B16" s="150"/>
      <c r="C16" s="153"/>
      <c r="D16" s="9" t="s">
        <v>123</v>
      </c>
      <c r="E16" s="81">
        <v>63.36</v>
      </c>
      <c r="F16" s="81">
        <v>63.36</v>
      </c>
      <c r="G16" s="86">
        <f t="shared" si="0"/>
        <v>100</v>
      </c>
    </row>
    <row r="17" spans="1:7" ht="36" customHeight="1">
      <c r="A17" s="154"/>
      <c r="B17" s="150"/>
      <c r="C17" s="153"/>
      <c r="D17" s="9" t="s">
        <v>124</v>
      </c>
      <c r="E17" s="81">
        <v>92.978999999999999</v>
      </c>
      <c r="F17" s="81">
        <v>92.978999999999999</v>
      </c>
      <c r="G17" s="86">
        <f t="shared" si="0"/>
        <v>100</v>
      </c>
    </row>
    <row r="18" spans="1:7">
      <c r="A18" s="154"/>
      <c r="B18" s="150"/>
      <c r="C18" s="153"/>
      <c r="D18" s="9" t="s">
        <v>14</v>
      </c>
      <c r="E18" s="81"/>
      <c r="F18" s="81"/>
      <c r="G18" s="86"/>
    </row>
    <row r="19" spans="1:7" ht="13.5">
      <c r="A19" s="154">
        <v>66</v>
      </c>
      <c r="B19" s="150" t="s">
        <v>213</v>
      </c>
      <c r="C19" s="151" t="s">
        <v>98</v>
      </c>
      <c r="D19" s="78" t="s">
        <v>15</v>
      </c>
      <c r="E19" s="80">
        <f>E21+E22+E23+E24</f>
        <v>78641.114000000001</v>
      </c>
      <c r="F19" s="80">
        <f>F21+F22+F23+F24</f>
        <v>76877.394</v>
      </c>
      <c r="G19" s="85">
        <f t="shared" ref="G19" si="1">F19/E19*100</f>
        <v>97.757254557711377</v>
      </c>
    </row>
    <row r="20" spans="1:7">
      <c r="A20" s="154"/>
      <c r="B20" s="150"/>
      <c r="C20" s="153"/>
      <c r="D20" s="9" t="s">
        <v>12</v>
      </c>
      <c r="E20" s="81"/>
      <c r="F20" s="81"/>
      <c r="G20" s="86"/>
    </row>
    <row r="21" spans="1:7">
      <c r="A21" s="154"/>
      <c r="B21" s="150"/>
      <c r="C21" s="153"/>
      <c r="D21" s="9" t="s">
        <v>13</v>
      </c>
      <c r="E21" s="81">
        <v>5747.5780000000004</v>
      </c>
      <c r="F21" s="81">
        <v>5747.5780000000004</v>
      </c>
      <c r="G21" s="86">
        <f t="shared" ref="G21:G24" si="2">F21/E21*100</f>
        <v>100</v>
      </c>
    </row>
    <row r="22" spans="1:7">
      <c r="A22" s="154"/>
      <c r="B22" s="150"/>
      <c r="C22" s="153"/>
      <c r="D22" s="9" t="s">
        <v>123</v>
      </c>
      <c r="E22" s="81">
        <v>51243.95</v>
      </c>
      <c r="F22" s="81">
        <v>49480.23</v>
      </c>
      <c r="G22" s="86">
        <f t="shared" si="2"/>
        <v>96.558188820338813</v>
      </c>
    </row>
    <row r="23" spans="1:7" ht="25.5">
      <c r="A23" s="154"/>
      <c r="B23" s="150"/>
      <c r="C23" s="153"/>
      <c r="D23" s="9" t="s">
        <v>124</v>
      </c>
      <c r="E23" s="81">
        <v>1457.251</v>
      </c>
      <c r="F23" s="81">
        <v>1457.251</v>
      </c>
      <c r="G23" s="86">
        <f t="shared" si="2"/>
        <v>100</v>
      </c>
    </row>
    <row r="24" spans="1:7">
      <c r="A24" s="154"/>
      <c r="B24" s="150"/>
      <c r="C24" s="153"/>
      <c r="D24" s="9" t="s">
        <v>14</v>
      </c>
      <c r="E24" s="81">
        <v>20192.334999999999</v>
      </c>
      <c r="F24" s="81">
        <v>20192.334999999999</v>
      </c>
      <c r="G24" s="86">
        <f t="shared" si="2"/>
        <v>100</v>
      </c>
    </row>
    <row r="25" spans="1:7" ht="13.5">
      <c r="A25" s="154">
        <v>66</v>
      </c>
      <c r="B25" s="150" t="s">
        <v>213</v>
      </c>
      <c r="C25" s="162" t="s">
        <v>108</v>
      </c>
      <c r="D25" s="89" t="s">
        <v>15</v>
      </c>
      <c r="E25" s="79">
        <f>E27+E28+E29</f>
        <v>9233.371000000001</v>
      </c>
      <c r="F25" s="79">
        <f>F27+F28+F29</f>
        <v>9233.371000000001</v>
      </c>
      <c r="G25" s="84">
        <f t="shared" si="0"/>
        <v>100</v>
      </c>
    </row>
    <row r="26" spans="1:7">
      <c r="A26" s="154"/>
      <c r="B26" s="150"/>
      <c r="C26" s="163"/>
      <c r="D26" s="9" t="s">
        <v>12</v>
      </c>
      <c r="E26" s="79"/>
      <c r="F26" s="79"/>
      <c r="G26" s="86"/>
    </row>
    <row r="27" spans="1:7">
      <c r="A27" s="154"/>
      <c r="B27" s="150"/>
      <c r="C27" s="163"/>
      <c r="D27" s="9" t="s">
        <v>13</v>
      </c>
      <c r="E27" s="81">
        <v>9167.2039999999997</v>
      </c>
      <c r="F27" s="81">
        <v>9167.2039999999997</v>
      </c>
      <c r="G27" s="86">
        <f t="shared" si="0"/>
        <v>100</v>
      </c>
    </row>
    <row r="28" spans="1:7">
      <c r="A28" s="154"/>
      <c r="B28" s="150"/>
      <c r="C28" s="163"/>
      <c r="D28" s="9" t="s">
        <v>16</v>
      </c>
      <c r="E28" s="81">
        <v>8.6020000000000003</v>
      </c>
      <c r="F28" s="81">
        <v>8.6020000000000003</v>
      </c>
      <c r="G28" s="86">
        <f t="shared" si="0"/>
        <v>100</v>
      </c>
    </row>
    <row r="29" spans="1:7" ht="25.5">
      <c r="A29" s="154"/>
      <c r="B29" s="150"/>
      <c r="C29" s="163"/>
      <c r="D29" s="9" t="s">
        <v>124</v>
      </c>
      <c r="E29" s="81">
        <v>57.564999999999998</v>
      </c>
      <c r="F29" s="81">
        <v>57.564999999999998</v>
      </c>
      <c r="G29" s="86">
        <f t="shared" si="0"/>
        <v>100</v>
      </c>
    </row>
    <row r="30" spans="1:7">
      <c r="A30" s="154"/>
      <c r="B30" s="150"/>
      <c r="C30" s="164"/>
      <c r="D30" s="9" t="s">
        <v>14</v>
      </c>
      <c r="E30" s="87"/>
      <c r="F30" s="87"/>
      <c r="G30" s="86"/>
    </row>
    <row r="31" spans="1:7" ht="13.5">
      <c r="A31" s="154">
        <v>66</v>
      </c>
      <c r="B31" s="150" t="s">
        <v>213</v>
      </c>
      <c r="C31" s="151" t="s">
        <v>3</v>
      </c>
      <c r="D31" s="89" t="s">
        <v>15</v>
      </c>
      <c r="E31" s="80">
        <f>SUM(E33:E35)</f>
        <v>12566.02</v>
      </c>
      <c r="F31" s="80">
        <f>SUM(F33:F35)</f>
        <v>12566.02</v>
      </c>
      <c r="G31" s="85">
        <f t="shared" si="0"/>
        <v>100</v>
      </c>
    </row>
    <row r="32" spans="1:7">
      <c r="A32" s="154"/>
      <c r="B32" s="150"/>
      <c r="C32" s="153"/>
      <c r="D32" s="9" t="s">
        <v>12</v>
      </c>
      <c r="E32" s="81"/>
      <c r="F32" s="81"/>
      <c r="G32" s="86"/>
    </row>
    <row r="33" spans="1:7">
      <c r="A33" s="154"/>
      <c r="B33" s="150"/>
      <c r="C33" s="153"/>
      <c r="D33" s="9" t="s">
        <v>13</v>
      </c>
      <c r="E33" s="81">
        <v>6719.22</v>
      </c>
      <c r="F33" s="81">
        <v>6719.22</v>
      </c>
      <c r="G33" s="86">
        <f t="shared" si="0"/>
        <v>100</v>
      </c>
    </row>
    <row r="34" spans="1:7">
      <c r="A34" s="154"/>
      <c r="B34" s="150"/>
      <c r="C34" s="153"/>
      <c r="D34" s="9" t="s">
        <v>16</v>
      </c>
      <c r="E34" s="81">
        <v>5846.8</v>
      </c>
      <c r="F34" s="81">
        <v>5846.8</v>
      </c>
      <c r="G34" s="86">
        <f t="shared" si="0"/>
        <v>100</v>
      </c>
    </row>
    <row r="35" spans="1:7">
      <c r="A35" s="154"/>
      <c r="B35" s="150"/>
      <c r="C35" s="153"/>
      <c r="D35" s="9" t="s">
        <v>14</v>
      </c>
      <c r="E35" s="81"/>
      <c r="F35" s="81"/>
      <c r="G35" s="86"/>
    </row>
    <row r="36" spans="1:7" ht="13.5">
      <c r="A36" s="154">
        <v>66</v>
      </c>
      <c r="B36" s="150" t="s">
        <v>213</v>
      </c>
      <c r="C36" s="151" t="s">
        <v>4</v>
      </c>
      <c r="D36" s="89" t="s">
        <v>15</v>
      </c>
      <c r="E36" s="80">
        <f>SUM(E38:E40)</f>
        <v>1826.5</v>
      </c>
      <c r="F36" s="80">
        <f>SUM(F38:F40)</f>
        <v>1826.5</v>
      </c>
      <c r="G36" s="85">
        <f t="shared" si="0"/>
        <v>100</v>
      </c>
    </row>
    <row r="37" spans="1:7">
      <c r="A37" s="154"/>
      <c r="B37" s="150"/>
      <c r="C37" s="153"/>
      <c r="D37" s="9" t="s">
        <v>12</v>
      </c>
      <c r="E37" s="79"/>
      <c r="F37" s="79"/>
      <c r="G37" s="86"/>
    </row>
    <row r="38" spans="1:7">
      <c r="A38" s="154"/>
      <c r="B38" s="150"/>
      <c r="C38" s="153"/>
      <c r="D38" s="9" t="s">
        <v>13</v>
      </c>
      <c r="E38" s="81"/>
      <c r="F38" s="81"/>
      <c r="G38" s="86"/>
    </row>
    <row r="39" spans="1:7">
      <c r="A39" s="154"/>
      <c r="B39" s="150"/>
      <c r="C39" s="153"/>
      <c r="D39" s="9" t="s">
        <v>16</v>
      </c>
      <c r="E39" s="87"/>
      <c r="F39" s="87"/>
      <c r="G39" s="86"/>
    </row>
    <row r="40" spans="1:7">
      <c r="A40" s="154"/>
      <c r="B40" s="150"/>
      <c r="C40" s="153"/>
      <c r="D40" s="9" t="s">
        <v>14</v>
      </c>
      <c r="E40" s="81">
        <v>1826.5</v>
      </c>
      <c r="F40" s="81">
        <v>1826.5</v>
      </c>
      <c r="G40" s="86">
        <f t="shared" si="0"/>
        <v>100</v>
      </c>
    </row>
    <row r="41" spans="1:7" ht="13.5">
      <c r="A41" s="154">
        <v>66</v>
      </c>
      <c r="B41" s="150" t="s">
        <v>213</v>
      </c>
      <c r="C41" s="151" t="s">
        <v>5</v>
      </c>
      <c r="D41" s="89" t="s">
        <v>15</v>
      </c>
      <c r="E41" s="80">
        <f>SUM(E43:E45)</f>
        <v>1065.595</v>
      </c>
      <c r="F41" s="80">
        <f>SUM(F43:F45)</f>
        <v>1065.595</v>
      </c>
      <c r="G41" s="85">
        <f t="shared" si="0"/>
        <v>100</v>
      </c>
    </row>
    <row r="42" spans="1:7">
      <c r="A42" s="154"/>
      <c r="B42" s="150"/>
      <c r="C42" s="153"/>
      <c r="D42" s="9" t="s">
        <v>12</v>
      </c>
      <c r="E42" s="79"/>
      <c r="F42" s="79"/>
      <c r="G42" s="86"/>
    </row>
    <row r="43" spans="1:7">
      <c r="A43" s="154"/>
      <c r="B43" s="150"/>
      <c r="C43" s="153"/>
      <c r="D43" s="9" t="s">
        <v>13</v>
      </c>
      <c r="E43" s="81"/>
      <c r="F43" s="81"/>
      <c r="G43" s="86"/>
    </row>
    <row r="44" spans="1:7">
      <c r="A44" s="154"/>
      <c r="B44" s="150"/>
      <c r="C44" s="153"/>
      <c r="D44" s="9" t="s">
        <v>16</v>
      </c>
      <c r="E44" s="82"/>
      <c r="F44" s="82"/>
      <c r="G44" s="86"/>
    </row>
    <row r="45" spans="1:7">
      <c r="A45" s="154"/>
      <c r="B45" s="150"/>
      <c r="C45" s="153"/>
      <c r="D45" s="9" t="s">
        <v>14</v>
      </c>
      <c r="E45" s="81">
        <v>1065.595</v>
      </c>
      <c r="F45" s="81">
        <v>1065.595</v>
      </c>
      <c r="G45" s="86">
        <f t="shared" si="0"/>
        <v>100</v>
      </c>
    </row>
    <row r="46" spans="1:7" ht="13.5">
      <c r="A46" s="154">
        <v>66</v>
      </c>
      <c r="B46" s="150" t="s">
        <v>213</v>
      </c>
      <c r="C46" s="151" t="s">
        <v>143</v>
      </c>
      <c r="D46" s="89" t="s">
        <v>15</v>
      </c>
      <c r="E46" s="80">
        <f>SUM(E48:E50)</f>
        <v>131</v>
      </c>
      <c r="F46" s="80">
        <f>SUM(F48:F50)</f>
        <v>131</v>
      </c>
      <c r="G46" s="85">
        <f t="shared" ref="G46" si="3">F46/E46*100</f>
        <v>100</v>
      </c>
    </row>
    <row r="47" spans="1:7">
      <c r="A47" s="154"/>
      <c r="B47" s="150"/>
      <c r="C47" s="153"/>
      <c r="D47" s="9" t="s">
        <v>12</v>
      </c>
      <c r="E47" s="79"/>
      <c r="F47" s="79"/>
      <c r="G47" s="86"/>
    </row>
    <row r="48" spans="1:7">
      <c r="A48" s="154"/>
      <c r="B48" s="150"/>
      <c r="C48" s="153"/>
      <c r="D48" s="9" t="s">
        <v>13</v>
      </c>
      <c r="E48" s="81"/>
      <c r="F48" s="81"/>
      <c r="G48" s="86"/>
    </row>
    <row r="49" spans="1:11">
      <c r="A49" s="154"/>
      <c r="B49" s="150"/>
      <c r="C49" s="153"/>
      <c r="D49" s="9" t="s">
        <v>16</v>
      </c>
      <c r="E49" s="82"/>
      <c r="F49" s="82"/>
      <c r="G49" s="86"/>
    </row>
    <row r="50" spans="1:11" ht="26.25" customHeight="1">
      <c r="A50" s="154"/>
      <c r="B50" s="150"/>
      <c r="C50" s="153"/>
      <c r="D50" s="9" t="s">
        <v>14</v>
      </c>
      <c r="E50" s="81">
        <v>131</v>
      </c>
      <c r="F50" s="81">
        <v>131</v>
      </c>
      <c r="G50" s="86">
        <f t="shared" ref="G50" si="4">F50/E50*100</f>
        <v>100</v>
      </c>
    </row>
    <row r="51" spans="1:11" ht="13.5">
      <c r="A51" s="154">
        <v>66</v>
      </c>
      <c r="B51" s="150" t="s">
        <v>213</v>
      </c>
      <c r="C51" s="151" t="s">
        <v>118</v>
      </c>
      <c r="D51" s="89" t="s">
        <v>15</v>
      </c>
      <c r="E51" s="80">
        <f>SUM(E53:E55)</f>
        <v>916.8</v>
      </c>
      <c r="F51" s="80">
        <f>SUM(F53:F55)</f>
        <v>916.8</v>
      </c>
      <c r="G51" s="85">
        <f t="shared" si="0"/>
        <v>100</v>
      </c>
    </row>
    <row r="52" spans="1:11">
      <c r="A52" s="154"/>
      <c r="B52" s="150"/>
      <c r="C52" s="152"/>
      <c r="D52" s="9" t="s">
        <v>12</v>
      </c>
      <c r="E52" s="81"/>
      <c r="F52" s="81"/>
      <c r="G52" s="86"/>
    </row>
    <row r="53" spans="1:11">
      <c r="A53" s="154"/>
      <c r="B53" s="150"/>
      <c r="C53" s="152"/>
      <c r="D53" s="9" t="s">
        <v>13</v>
      </c>
      <c r="E53" s="82">
        <v>916.8</v>
      </c>
      <c r="F53" s="82">
        <v>916.8</v>
      </c>
      <c r="G53" s="86">
        <f t="shared" si="0"/>
        <v>100</v>
      </c>
    </row>
    <row r="54" spans="1:11">
      <c r="A54" s="154"/>
      <c r="B54" s="150"/>
      <c r="C54" s="152"/>
      <c r="D54" s="9" t="s">
        <v>16</v>
      </c>
      <c r="E54" s="83"/>
      <c r="F54" s="83"/>
      <c r="G54" s="88"/>
    </row>
    <row r="55" spans="1:11">
      <c r="A55" s="154"/>
      <c r="B55" s="150"/>
      <c r="C55" s="152"/>
      <c r="D55" s="9" t="s">
        <v>14</v>
      </c>
      <c r="E55" s="77"/>
      <c r="F55" s="77"/>
      <c r="G55" s="88"/>
    </row>
    <row r="56" spans="1:11" ht="13.5">
      <c r="A56" s="154">
        <v>66</v>
      </c>
      <c r="B56" s="150" t="s">
        <v>213</v>
      </c>
      <c r="C56" s="162" t="s">
        <v>199</v>
      </c>
      <c r="D56" s="89" t="s">
        <v>15</v>
      </c>
      <c r="E56" s="79">
        <f>E58+E59+E60</f>
        <v>51.545999999999999</v>
      </c>
      <c r="F56" s="79">
        <f>F58+F59+F60</f>
        <v>51.545999999999999</v>
      </c>
      <c r="G56" s="84">
        <f t="shared" ref="G56" si="5">F56/E56*100</f>
        <v>100</v>
      </c>
    </row>
    <row r="57" spans="1:11">
      <c r="A57" s="154"/>
      <c r="B57" s="150"/>
      <c r="C57" s="163"/>
      <c r="D57" s="9" t="s">
        <v>12</v>
      </c>
      <c r="E57" s="79"/>
      <c r="F57" s="79"/>
      <c r="G57" s="86"/>
    </row>
    <row r="58" spans="1:11">
      <c r="A58" s="154"/>
      <c r="B58" s="150"/>
      <c r="C58" s="163"/>
      <c r="D58" s="9" t="s">
        <v>13</v>
      </c>
      <c r="E58" s="81"/>
      <c r="F58" s="81"/>
      <c r="G58" s="86"/>
    </row>
    <row r="59" spans="1:11">
      <c r="A59" s="154"/>
      <c r="B59" s="150"/>
      <c r="C59" s="163"/>
      <c r="D59" s="9" t="s">
        <v>16</v>
      </c>
      <c r="E59" s="81">
        <v>1.546</v>
      </c>
      <c r="F59" s="81">
        <v>1.546</v>
      </c>
      <c r="G59" s="86">
        <f t="shared" ref="G59:G60" si="6">F59/E59*100</f>
        <v>100</v>
      </c>
    </row>
    <row r="60" spans="1:11" ht="25.5">
      <c r="A60" s="154"/>
      <c r="B60" s="150"/>
      <c r="C60" s="163"/>
      <c r="D60" s="9" t="s">
        <v>124</v>
      </c>
      <c r="E60" s="81">
        <v>50</v>
      </c>
      <c r="F60" s="81">
        <v>50</v>
      </c>
      <c r="G60" s="86">
        <f t="shared" si="6"/>
        <v>100</v>
      </c>
    </row>
    <row r="61" spans="1:11">
      <c r="A61" s="154"/>
      <c r="B61" s="150"/>
      <c r="C61" s="164"/>
      <c r="D61" s="9" t="s">
        <v>14</v>
      </c>
      <c r="E61" s="87"/>
      <c r="F61" s="87"/>
      <c r="G61" s="86"/>
    </row>
    <row r="62" spans="1:11">
      <c r="A62" s="90"/>
      <c r="B62" s="91"/>
      <c r="C62" s="92"/>
      <c r="D62" s="93"/>
      <c r="E62" s="94"/>
      <c r="F62" s="94"/>
      <c r="G62" s="95"/>
    </row>
    <row r="64" spans="1:11" ht="15.75">
      <c r="A64" s="74" t="s">
        <v>214</v>
      </c>
      <c r="B64" s="74"/>
      <c r="C64" s="75"/>
      <c r="D64" s="73"/>
      <c r="E64" s="73"/>
      <c r="F64" s="73"/>
      <c r="G64" s="1"/>
      <c r="H64" s="1"/>
      <c r="I64" s="1"/>
      <c r="J64" s="1"/>
      <c r="K64" s="1"/>
    </row>
    <row r="65" spans="1:11" ht="15.75">
      <c r="A65" s="74" t="s">
        <v>215</v>
      </c>
      <c r="B65" s="74"/>
      <c r="C65" s="74"/>
      <c r="D65" s="74"/>
      <c r="E65" s="74"/>
      <c r="F65" s="74"/>
      <c r="G65" s="74"/>
      <c r="H65" s="74"/>
      <c r="I65" s="74"/>
      <c r="J65" s="74"/>
      <c r="K65" s="74"/>
    </row>
    <row r="66" spans="1:11" ht="15.75">
      <c r="A66" s="74"/>
      <c r="B66" s="74"/>
      <c r="C66" s="74"/>
      <c r="D66" s="74"/>
      <c r="E66" s="74"/>
      <c r="F66" s="74"/>
      <c r="G66" s="74"/>
      <c r="H66" s="74"/>
      <c r="I66" s="74"/>
      <c r="J66" s="74"/>
      <c r="K66" s="74"/>
    </row>
    <row r="67" spans="1:11" ht="15.75">
      <c r="A67" s="74"/>
      <c r="B67" s="74"/>
      <c r="C67" s="75"/>
      <c r="D67" s="73"/>
      <c r="E67" s="73"/>
      <c r="F67" s="73"/>
      <c r="G67" s="1"/>
      <c r="H67" s="1"/>
      <c r="I67" s="1"/>
      <c r="J67" s="1"/>
      <c r="K67" s="1"/>
    </row>
    <row r="68" spans="1:11" ht="15.75">
      <c r="A68" s="74" t="s">
        <v>216</v>
      </c>
      <c r="B68" s="74"/>
      <c r="C68" s="75"/>
      <c r="D68" s="73"/>
      <c r="E68" s="73"/>
      <c r="F68" s="73"/>
      <c r="G68" s="1"/>
      <c r="H68" s="1"/>
      <c r="I68" s="1"/>
      <c r="J68" s="1"/>
      <c r="K68" s="1"/>
    </row>
    <row r="69" spans="1:11" ht="18.75">
      <c r="A69" s="140"/>
      <c r="B69" s="141"/>
      <c r="C69" s="142"/>
      <c r="D69" s="73"/>
      <c r="E69" s="73"/>
      <c r="F69" s="73"/>
      <c r="G69" s="1"/>
      <c r="H69" s="1"/>
      <c r="I69" s="1"/>
      <c r="J69" s="1"/>
      <c r="K69" s="1"/>
    </row>
    <row r="70" spans="1:11" ht="15.75">
      <c r="A70" s="76"/>
      <c r="B70" s="76"/>
      <c r="C70" s="75"/>
      <c r="D70" s="1"/>
      <c r="E70" s="1"/>
      <c r="F70" s="1"/>
      <c r="G70" s="1"/>
      <c r="H70" s="1"/>
      <c r="I70" s="1"/>
      <c r="J70" s="1"/>
      <c r="K70" s="1"/>
    </row>
  </sheetData>
  <mergeCells count="38">
    <mergeCell ref="A69:C69"/>
    <mergeCell ref="A2:G2"/>
    <mergeCell ref="A56:A61"/>
    <mergeCell ref="B56:B61"/>
    <mergeCell ref="C56:C61"/>
    <mergeCell ref="A19:A24"/>
    <mergeCell ref="B19:B24"/>
    <mergeCell ref="C19:C24"/>
    <mergeCell ref="G4:G5"/>
    <mergeCell ref="D4:D5"/>
    <mergeCell ref="C4:C5"/>
    <mergeCell ref="C25:C30"/>
    <mergeCell ref="C13:C18"/>
    <mergeCell ref="A51:A55"/>
    <mergeCell ref="B51:B55"/>
    <mergeCell ref="A41:A45"/>
    <mergeCell ref="A1:G1"/>
    <mergeCell ref="B36:B40"/>
    <mergeCell ref="A36:A40"/>
    <mergeCell ref="A13:A18"/>
    <mergeCell ref="B13:B18"/>
    <mergeCell ref="A25:A30"/>
    <mergeCell ref="B25:B30"/>
    <mergeCell ref="A31:A35"/>
    <mergeCell ref="B31:B35"/>
    <mergeCell ref="A4:B5"/>
    <mergeCell ref="A7:A12"/>
    <mergeCell ref="B7:B12"/>
    <mergeCell ref="C7:C12"/>
    <mergeCell ref="E4:F4"/>
    <mergeCell ref="C36:C40"/>
    <mergeCell ref="C31:C35"/>
    <mergeCell ref="B41:B45"/>
    <mergeCell ref="C51:C55"/>
    <mergeCell ref="C41:C45"/>
    <mergeCell ref="A46:A50"/>
    <mergeCell ref="B46:B50"/>
    <mergeCell ref="C46:C50"/>
  </mergeCells>
  <pageMargins left="0.51181102362204722" right="0.51181102362204722" top="0.55118110236220474" bottom="0.55118110236220474" header="0.11811023622047245" footer="0.11811023622047245"/>
  <pageSetup paperSize="9" scale="94" orientation="landscape" r:id="rId1"/>
  <rowBreaks count="2" manualBreakCount="2">
    <brk id="24" max="16383" man="1"/>
    <brk id="5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dimension ref="A1:K27"/>
  <sheetViews>
    <sheetView topLeftCell="A20" zoomScaleNormal="100" workbookViewId="0">
      <selection activeCell="K28" sqref="K28"/>
    </sheetView>
  </sheetViews>
  <sheetFormatPr defaultRowHeight="12.75"/>
  <cols>
    <col min="1" max="1" width="4.7109375" customWidth="1"/>
    <col min="2" max="2" width="4.5703125" customWidth="1"/>
    <col min="3" max="3" width="5" customWidth="1"/>
    <col min="4" max="4" width="7.140625" customWidth="1"/>
    <col min="5" max="5" width="24.5703125" customWidth="1"/>
    <col min="6" max="6" width="18.42578125" customWidth="1"/>
    <col min="7" max="8" width="10.42578125" customWidth="1"/>
    <col min="9" max="9" width="23.5703125" customWidth="1"/>
    <col min="10" max="10" width="97.5703125" customWidth="1"/>
    <col min="11" max="11" width="14.140625" customWidth="1"/>
    <col min="23" max="23" width="9.140625" customWidth="1"/>
    <col min="27" max="27" width="9.42578125" customWidth="1"/>
    <col min="35" max="35" width="9.140625" customWidth="1"/>
  </cols>
  <sheetData>
    <row r="1" spans="1:11">
      <c r="A1" s="166"/>
      <c r="B1" s="166"/>
      <c r="C1" s="166"/>
      <c r="D1" s="166"/>
      <c r="E1" s="166"/>
      <c r="F1" s="166"/>
      <c r="G1" s="166"/>
      <c r="H1" s="166"/>
      <c r="I1" s="166"/>
      <c r="J1" s="166"/>
      <c r="K1" s="166"/>
    </row>
    <row r="2" spans="1:11">
      <c r="A2" s="166"/>
      <c r="B2" s="166"/>
      <c r="C2" s="166"/>
      <c r="D2" s="166"/>
      <c r="E2" s="166"/>
      <c r="F2" s="166"/>
      <c r="G2" s="166"/>
      <c r="H2" s="166"/>
      <c r="I2" s="166"/>
      <c r="J2" s="166"/>
      <c r="K2" s="166"/>
    </row>
    <row r="3" spans="1:11" ht="55.5" customHeight="1">
      <c r="A3" s="167" t="s">
        <v>261</v>
      </c>
      <c r="B3" s="167"/>
      <c r="C3" s="167"/>
      <c r="D3" s="167"/>
      <c r="E3" s="167"/>
      <c r="F3" s="167"/>
      <c r="G3" s="167"/>
      <c r="H3" s="167"/>
      <c r="I3" s="167"/>
      <c r="J3" s="167"/>
      <c r="K3" s="167"/>
    </row>
    <row r="4" spans="1:11" ht="75.75" customHeight="1">
      <c r="A4" s="168" t="s">
        <v>83</v>
      </c>
      <c r="B4" s="169"/>
      <c r="C4" s="169"/>
      <c r="D4" s="169"/>
      <c r="E4" s="144" t="s">
        <v>147</v>
      </c>
      <c r="F4" s="144" t="s">
        <v>84</v>
      </c>
      <c r="G4" s="144" t="s">
        <v>85</v>
      </c>
      <c r="H4" s="144" t="s">
        <v>87</v>
      </c>
      <c r="I4" s="144" t="s">
        <v>86</v>
      </c>
      <c r="J4" s="144" t="s">
        <v>88</v>
      </c>
      <c r="K4" s="144" t="s">
        <v>89</v>
      </c>
    </row>
    <row r="5" spans="1:11" ht="43.5" customHeight="1">
      <c r="A5" s="16" t="s">
        <v>7</v>
      </c>
      <c r="B5" s="16" t="s">
        <v>8</v>
      </c>
      <c r="C5" s="16" t="s">
        <v>9</v>
      </c>
      <c r="D5" s="16" t="s">
        <v>10</v>
      </c>
      <c r="E5" s="169"/>
      <c r="F5" s="169"/>
      <c r="G5" s="169"/>
      <c r="H5" s="169"/>
      <c r="I5" s="169"/>
      <c r="J5" s="169"/>
      <c r="K5" s="169"/>
    </row>
    <row r="6" spans="1:11" ht="84" customHeight="1">
      <c r="A6" s="17">
        <v>66</v>
      </c>
      <c r="B6" s="17">
        <v>0</v>
      </c>
      <c r="C6" s="17">
        <v>0</v>
      </c>
      <c r="D6" s="97">
        <v>1</v>
      </c>
      <c r="E6" s="13" t="s">
        <v>59</v>
      </c>
      <c r="F6" s="15" t="s">
        <v>60</v>
      </c>
      <c r="G6" s="15">
        <v>2024</v>
      </c>
      <c r="H6" s="15">
        <v>2024</v>
      </c>
      <c r="I6" s="18" t="s">
        <v>61</v>
      </c>
      <c r="J6" s="137" t="s">
        <v>262</v>
      </c>
      <c r="K6" s="20"/>
    </row>
    <row r="7" spans="1:11" ht="409.5" customHeight="1">
      <c r="A7" s="22">
        <v>66</v>
      </c>
      <c r="B7" s="17">
        <v>0</v>
      </c>
      <c r="C7" s="17">
        <v>0</v>
      </c>
      <c r="D7" s="97">
        <v>2</v>
      </c>
      <c r="E7" s="37" t="s">
        <v>148</v>
      </c>
      <c r="F7" s="116" t="s">
        <v>244</v>
      </c>
      <c r="G7" s="129">
        <v>2024</v>
      </c>
      <c r="H7" s="129">
        <v>2024</v>
      </c>
      <c r="I7" s="13" t="s">
        <v>62</v>
      </c>
      <c r="J7" s="113" t="s">
        <v>282</v>
      </c>
      <c r="K7" s="8"/>
    </row>
    <row r="8" spans="1:11" s="19" customFormat="1" ht="192.75" customHeight="1">
      <c r="A8" s="22">
        <v>66</v>
      </c>
      <c r="B8" s="17">
        <v>0</v>
      </c>
      <c r="C8" s="17">
        <v>0</v>
      </c>
      <c r="D8" s="97">
        <v>2</v>
      </c>
      <c r="E8" s="37" t="s">
        <v>149</v>
      </c>
      <c r="F8" s="116" t="s">
        <v>245</v>
      </c>
      <c r="G8" s="129">
        <v>2024</v>
      </c>
      <c r="H8" s="129">
        <v>2024</v>
      </c>
      <c r="I8" s="13" t="s">
        <v>62</v>
      </c>
      <c r="J8" s="113" t="s">
        <v>246</v>
      </c>
      <c r="K8" s="8"/>
    </row>
    <row r="9" spans="1:11" ht="93.75" customHeight="1">
      <c r="A9" s="22">
        <v>66</v>
      </c>
      <c r="B9" s="17">
        <v>0</v>
      </c>
      <c r="C9" s="17">
        <v>0</v>
      </c>
      <c r="D9" s="97">
        <v>2</v>
      </c>
      <c r="E9" s="37" t="s">
        <v>150</v>
      </c>
      <c r="F9" s="33" t="s">
        <v>152</v>
      </c>
      <c r="G9" s="129">
        <v>2024</v>
      </c>
      <c r="H9" s="129">
        <v>2024</v>
      </c>
      <c r="I9" s="18" t="s">
        <v>63</v>
      </c>
      <c r="J9" s="42" t="s">
        <v>283</v>
      </c>
      <c r="K9" s="8"/>
    </row>
    <row r="10" spans="1:11" ht="98.25" customHeight="1">
      <c r="A10" s="36">
        <v>66</v>
      </c>
      <c r="B10" s="36">
        <v>0</v>
      </c>
      <c r="C10" s="36">
        <v>0</v>
      </c>
      <c r="D10" s="118">
        <v>2</v>
      </c>
      <c r="E10" s="37" t="s">
        <v>154</v>
      </c>
      <c r="F10" s="33" t="s">
        <v>151</v>
      </c>
      <c r="G10" s="129">
        <v>2024</v>
      </c>
      <c r="H10" s="129">
        <v>2024</v>
      </c>
      <c r="I10" s="34" t="s">
        <v>155</v>
      </c>
      <c r="J10" s="47"/>
      <c r="K10" s="35"/>
    </row>
    <row r="11" spans="1:11" ht="85.5" customHeight="1">
      <c r="A11" s="22">
        <v>66</v>
      </c>
      <c r="B11" s="17">
        <v>0</v>
      </c>
      <c r="C11" s="17">
        <v>0</v>
      </c>
      <c r="D11" s="118">
        <v>3</v>
      </c>
      <c r="E11" s="13" t="s">
        <v>65</v>
      </c>
      <c r="F11" s="33" t="s">
        <v>153</v>
      </c>
      <c r="G11" s="129">
        <v>2024</v>
      </c>
      <c r="H11" s="129">
        <v>2024</v>
      </c>
      <c r="I11" s="41" t="s">
        <v>66</v>
      </c>
      <c r="J11" s="113" t="s">
        <v>276</v>
      </c>
      <c r="K11" s="8"/>
    </row>
    <row r="12" spans="1:11" ht="92.25" customHeight="1">
      <c r="A12" s="118">
        <v>66</v>
      </c>
      <c r="B12" s="118">
        <v>0</v>
      </c>
      <c r="C12" s="118">
        <v>0</v>
      </c>
      <c r="D12" s="118">
        <v>3</v>
      </c>
      <c r="E12" s="119" t="s">
        <v>247</v>
      </c>
      <c r="F12" s="116" t="s">
        <v>153</v>
      </c>
      <c r="G12" s="129">
        <v>2024</v>
      </c>
      <c r="H12" s="129">
        <v>2024</v>
      </c>
      <c r="I12" s="41" t="s">
        <v>64</v>
      </c>
      <c r="J12" s="113" t="s">
        <v>277</v>
      </c>
      <c r="K12" s="117"/>
    </row>
    <row r="13" spans="1:11" ht="89.25">
      <c r="A13" s="22">
        <v>66</v>
      </c>
      <c r="B13" s="17">
        <v>0</v>
      </c>
      <c r="C13" s="17">
        <v>0</v>
      </c>
      <c r="D13" s="118">
        <v>3</v>
      </c>
      <c r="E13" s="13" t="s">
        <v>67</v>
      </c>
      <c r="F13" s="40" t="s">
        <v>153</v>
      </c>
      <c r="G13" s="129">
        <v>2024</v>
      </c>
      <c r="H13" s="129">
        <v>2024</v>
      </c>
      <c r="I13" s="41" t="s">
        <v>68</v>
      </c>
      <c r="J13" s="113" t="s">
        <v>278</v>
      </c>
      <c r="K13" s="8"/>
    </row>
    <row r="14" spans="1:11" ht="123" customHeight="1">
      <c r="A14" s="22">
        <v>66</v>
      </c>
      <c r="B14" s="17">
        <v>0</v>
      </c>
      <c r="C14" s="17">
        <v>0</v>
      </c>
      <c r="D14" s="118">
        <v>5</v>
      </c>
      <c r="E14" s="13" t="s">
        <v>69</v>
      </c>
      <c r="F14" s="40" t="s">
        <v>156</v>
      </c>
      <c r="G14" s="129">
        <v>2024</v>
      </c>
      <c r="H14" s="129">
        <v>2024</v>
      </c>
      <c r="I14" s="41" t="s">
        <v>70</v>
      </c>
      <c r="J14" s="113" t="s">
        <v>279</v>
      </c>
      <c r="K14" s="8"/>
    </row>
    <row r="15" spans="1:11" ht="108" customHeight="1">
      <c r="A15" s="22">
        <v>66</v>
      </c>
      <c r="B15" s="17">
        <v>0</v>
      </c>
      <c r="C15" s="17">
        <v>0</v>
      </c>
      <c r="D15" s="118">
        <v>4</v>
      </c>
      <c r="E15" s="13" t="s">
        <v>71</v>
      </c>
      <c r="F15" s="15" t="s">
        <v>72</v>
      </c>
      <c r="G15" s="129">
        <v>2024</v>
      </c>
      <c r="H15" s="129">
        <v>2024</v>
      </c>
      <c r="I15" s="18" t="s">
        <v>73</v>
      </c>
      <c r="J15" s="113" t="s">
        <v>284</v>
      </c>
      <c r="K15" s="8"/>
    </row>
    <row r="16" spans="1:11" ht="84.75" customHeight="1">
      <c r="A16" s="122">
        <v>66</v>
      </c>
      <c r="B16" s="125">
        <v>0</v>
      </c>
      <c r="C16" s="125">
        <v>0</v>
      </c>
      <c r="D16" s="122">
        <v>4</v>
      </c>
      <c r="E16" s="126" t="s">
        <v>74</v>
      </c>
      <c r="F16" s="121" t="s">
        <v>72</v>
      </c>
      <c r="G16" s="129">
        <v>2024</v>
      </c>
      <c r="H16" s="129">
        <v>2024</v>
      </c>
      <c r="I16" s="123" t="s">
        <v>75</v>
      </c>
      <c r="J16" s="208" t="s">
        <v>248</v>
      </c>
      <c r="K16" s="124"/>
    </row>
    <row r="17" spans="1:11" ht="68.25" customHeight="1">
      <c r="A17" s="22">
        <v>66</v>
      </c>
      <c r="B17" s="17">
        <v>0</v>
      </c>
      <c r="C17" s="17">
        <v>0</v>
      </c>
      <c r="D17" s="120">
        <v>4</v>
      </c>
      <c r="E17" s="13" t="s">
        <v>76</v>
      </c>
      <c r="F17" s="15" t="s">
        <v>77</v>
      </c>
      <c r="G17" s="129">
        <v>2024</v>
      </c>
      <c r="H17" s="129">
        <v>2024</v>
      </c>
      <c r="I17" s="13" t="s">
        <v>78</v>
      </c>
      <c r="J17" s="137" t="s">
        <v>280</v>
      </c>
      <c r="K17" s="8"/>
    </row>
    <row r="18" spans="1:11" ht="128.25" customHeight="1">
      <c r="A18" s="22">
        <v>66</v>
      </c>
      <c r="B18" s="17">
        <v>0</v>
      </c>
      <c r="C18" s="17">
        <v>0</v>
      </c>
      <c r="D18" s="120">
        <v>6</v>
      </c>
      <c r="E18" s="18" t="s">
        <v>79</v>
      </c>
      <c r="F18" s="43" t="s">
        <v>151</v>
      </c>
      <c r="G18" s="129">
        <v>2024</v>
      </c>
      <c r="H18" s="129">
        <v>2024</v>
      </c>
      <c r="I18" s="13" t="s">
        <v>80</v>
      </c>
      <c r="J18" s="126" t="s">
        <v>285</v>
      </c>
      <c r="K18" s="8"/>
    </row>
    <row r="19" spans="1:11" ht="117" customHeight="1">
      <c r="A19" s="22">
        <v>66</v>
      </c>
      <c r="B19" s="17">
        <v>0</v>
      </c>
      <c r="C19" s="17">
        <v>0</v>
      </c>
      <c r="D19" s="120">
        <v>7</v>
      </c>
      <c r="E19" s="18" t="s">
        <v>91</v>
      </c>
      <c r="F19" s="43" t="s">
        <v>151</v>
      </c>
      <c r="G19" s="129">
        <v>2024</v>
      </c>
      <c r="H19" s="129">
        <v>2024</v>
      </c>
      <c r="I19" s="13" t="s">
        <v>64</v>
      </c>
      <c r="J19" s="136" t="s">
        <v>281</v>
      </c>
      <c r="K19" s="8"/>
    </row>
    <row r="20" spans="1:11" ht="194.25" customHeight="1">
      <c r="A20" s="22">
        <v>66</v>
      </c>
      <c r="B20" s="17">
        <v>0</v>
      </c>
      <c r="C20" s="17">
        <v>0</v>
      </c>
      <c r="D20" s="120">
        <v>6</v>
      </c>
      <c r="E20" s="18" t="s">
        <v>90</v>
      </c>
      <c r="F20" s="43" t="s">
        <v>151</v>
      </c>
      <c r="G20" s="129">
        <v>2024</v>
      </c>
      <c r="H20" s="129">
        <v>2024</v>
      </c>
      <c r="I20" s="13" t="s">
        <v>81</v>
      </c>
      <c r="J20" s="126" t="s">
        <v>286</v>
      </c>
      <c r="K20" s="8"/>
    </row>
    <row r="21" spans="1:11" ht="202.5" customHeight="1">
      <c r="A21" s="48">
        <v>66</v>
      </c>
      <c r="B21" s="17">
        <v>0</v>
      </c>
      <c r="C21" s="17">
        <v>0</v>
      </c>
      <c r="D21" s="120">
        <v>6</v>
      </c>
      <c r="E21" s="18" t="s">
        <v>92</v>
      </c>
      <c r="F21" s="43" t="s">
        <v>151</v>
      </c>
      <c r="G21" s="129">
        <v>2024</v>
      </c>
      <c r="H21" s="129">
        <v>2024</v>
      </c>
      <c r="I21" s="13" t="s">
        <v>82</v>
      </c>
      <c r="J21" s="126" t="s">
        <v>249</v>
      </c>
      <c r="K21" s="8"/>
    </row>
    <row r="22" spans="1:11" ht="25.5" customHeight="1">
      <c r="A22" s="46"/>
      <c r="B22" s="21"/>
      <c r="C22" s="21"/>
      <c r="D22" s="21"/>
      <c r="E22" s="21"/>
      <c r="F22" s="21"/>
      <c r="G22" s="21"/>
      <c r="H22" s="21"/>
      <c r="I22" s="21"/>
      <c r="J22" s="21"/>
      <c r="K22" s="21"/>
    </row>
    <row r="23" spans="1:11" ht="15.75">
      <c r="A23" s="74" t="s">
        <v>214</v>
      </c>
      <c r="B23" s="74"/>
      <c r="C23" s="75"/>
      <c r="D23" s="73"/>
      <c r="E23" s="73"/>
      <c r="F23" s="73"/>
      <c r="G23" s="1"/>
      <c r="H23" s="1"/>
      <c r="I23" s="1"/>
      <c r="J23" s="1"/>
      <c r="K23" s="1"/>
    </row>
    <row r="24" spans="1:11" ht="15.75">
      <c r="A24" s="74" t="s">
        <v>215</v>
      </c>
      <c r="B24" s="74"/>
      <c r="C24" s="74"/>
      <c r="D24" s="74"/>
      <c r="E24" s="74"/>
      <c r="F24" s="74"/>
      <c r="G24" s="74"/>
      <c r="H24" s="74"/>
      <c r="I24" s="74"/>
      <c r="J24" s="74"/>
      <c r="K24" s="74"/>
    </row>
    <row r="25" spans="1:11" ht="15.75">
      <c r="A25" s="74"/>
      <c r="B25" s="74"/>
      <c r="C25" s="74"/>
      <c r="D25" s="74"/>
      <c r="E25" s="74"/>
      <c r="F25" s="74"/>
      <c r="G25" s="74"/>
      <c r="H25" s="74"/>
      <c r="I25" s="74"/>
      <c r="J25" s="74"/>
      <c r="K25" s="74"/>
    </row>
    <row r="26" spans="1:11" ht="15.75">
      <c r="A26" s="74"/>
      <c r="B26" s="74"/>
      <c r="C26" s="75"/>
      <c r="D26" s="73"/>
      <c r="E26" s="73"/>
      <c r="F26" s="73"/>
      <c r="G26" s="1"/>
      <c r="H26" s="1"/>
      <c r="I26" s="1"/>
      <c r="J26" s="1"/>
      <c r="K26" s="1"/>
    </row>
    <row r="27" spans="1:11" ht="15.75">
      <c r="A27" s="74" t="s">
        <v>216</v>
      </c>
      <c r="B27" s="74"/>
      <c r="C27" s="75"/>
      <c r="D27" s="73"/>
      <c r="E27" s="73"/>
      <c r="F27" s="73"/>
      <c r="G27" s="1"/>
      <c r="H27" s="1"/>
      <c r="I27" s="1"/>
      <c r="J27" s="1"/>
      <c r="K27" s="1"/>
    </row>
  </sheetData>
  <mergeCells count="11">
    <mergeCell ref="A1:K1"/>
    <mergeCell ref="A2:K2"/>
    <mergeCell ref="A3:K3"/>
    <mergeCell ref="A4:D4"/>
    <mergeCell ref="E4:E5"/>
    <mergeCell ref="F4:F5"/>
    <mergeCell ref="G4:G5"/>
    <mergeCell ref="H4:H5"/>
    <mergeCell ref="J4:J5"/>
    <mergeCell ref="K4:K5"/>
    <mergeCell ref="I4:I5"/>
  </mergeCells>
  <pageMargins left="0.51181102362204722" right="0.31496062992125984" top="0.15748031496062992" bottom="0.35433070866141736" header="0.11811023622047245" footer="0.11811023622047245"/>
  <pageSetup paperSize="9" scale="64" orientation="landscape" r:id="rId1"/>
  <rowBreaks count="3" manualBreakCount="3">
    <brk id="8" max="16383" man="1"/>
    <brk id="14" max="16383" man="1"/>
    <brk id="19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>
  <dimension ref="A1:O43"/>
  <sheetViews>
    <sheetView topLeftCell="A16" zoomScaleNormal="100" workbookViewId="0">
      <selection activeCell="S6" sqref="S6"/>
    </sheetView>
  </sheetViews>
  <sheetFormatPr defaultRowHeight="12.75"/>
  <cols>
    <col min="1" max="1" width="7.28515625" style="23" customWidth="1"/>
    <col min="2" max="2" width="7.5703125" style="23" customWidth="1"/>
    <col min="3" max="3" width="6.5703125" style="23" customWidth="1"/>
    <col min="4" max="4" width="7.85546875" style="23" customWidth="1"/>
    <col min="5" max="5" width="19.85546875" style="23" customWidth="1"/>
    <col min="6" max="6" width="19" style="23" customWidth="1"/>
    <col min="7" max="7" width="14.5703125" style="23" customWidth="1"/>
    <col min="8" max="8" width="8.28515625" style="23" customWidth="1"/>
    <col min="9" max="9" width="7.5703125" style="23" customWidth="1"/>
    <col min="10" max="10" width="9.85546875" style="23" customWidth="1"/>
    <col min="11" max="11" width="11.5703125" style="23" customWidth="1"/>
    <col min="12" max="12" width="11.140625" style="23" customWidth="1"/>
    <col min="13" max="13" width="13" style="23" customWidth="1"/>
    <col min="14" max="14" width="11.42578125" style="23" customWidth="1"/>
    <col min="15" max="15" width="11.140625" style="23" customWidth="1"/>
    <col min="16" max="16384" width="9.140625" style="23"/>
  </cols>
  <sheetData>
    <row r="1" spans="1:15" ht="69.75" customHeight="1">
      <c r="A1" s="182" t="s">
        <v>263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</row>
    <row r="2" spans="1:15" ht="117" customHeight="1">
      <c r="A2" s="172" t="s">
        <v>6</v>
      </c>
      <c r="B2" s="172"/>
      <c r="C2" s="172"/>
      <c r="D2" s="172"/>
      <c r="E2" s="172" t="s">
        <v>18</v>
      </c>
      <c r="F2" s="172" t="s">
        <v>19</v>
      </c>
      <c r="G2" s="172" t="s">
        <v>20</v>
      </c>
      <c r="H2" s="172" t="s">
        <v>21</v>
      </c>
      <c r="I2" s="172"/>
      <c r="J2" s="172"/>
      <c r="K2" s="172" t="s">
        <v>22</v>
      </c>
      <c r="L2" s="172"/>
      <c r="M2" s="172"/>
      <c r="N2" s="172" t="s">
        <v>176</v>
      </c>
      <c r="O2" s="171"/>
    </row>
    <row r="3" spans="1:15" ht="43.5" customHeight="1">
      <c r="A3" s="172"/>
      <c r="B3" s="172"/>
      <c r="C3" s="172"/>
      <c r="D3" s="172"/>
      <c r="E3" s="172"/>
      <c r="F3" s="172"/>
      <c r="G3" s="172"/>
      <c r="H3" s="172" t="s">
        <v>23</v>
      </c>
      <c r="I3" s="172" t="s">
        <v>24</v>
      </c>
      <c r="J3" s="172" t="s">
        <v>25</v>
      </c>
      <c r="K3" s="172" t="s">
        <v>26</v>
      </c>
      <c r="L3" s="172" t="s">
        <v>177</v>
      </c>
      <c r="M3" s="172" t="s">
        <v>178</v>
      </c>
      <c r="N3" s="172" t="s">
        <v>179</v>
      </c>
      <c r="O3" s="172" t="s">
        <v>217</v>
      </c>
    </row>
    <row r="4" spans="1:15" ht="51.75" customHeight="1">
      <c r="A4" s="102" t="s">
        <v>7</v>
      </c>
      <c r="B4" s="102" t="s">
        <v>8</v>
      </c>
      <c r="C4" s="102" t="s">
        <v>9</v>
      </c>
      <c r="D4" s="102" t="s">
        <v>10</v>
      </c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</row>
    <row r="5" spans="1:15" ht="20.25" customHeight="1">
      <c r="A5" s="107">
        <v>66</v>
      </c>
      <c r="B5" s="107">
        <v>0</v>
      </c>
      <c r="C5" s="107">
        <v>0</v>
      </c>
      <c r="D5" s="107">
        <v>2</v>
      </c>
      <c r="E5" s="173" t="s">
        <v>98</v>
      </c>
      <c r="F5" s="173"/>
      <c r="G5" s="173"/>
      <c r="H5" s="173"/>
      <c r="I5" s="173"/>
      <c r="J5" s="173"/>
      <c r="K5" s="173"/>
      <c r="L5" s="173"/>
      <c r="M5" s="173"/>
      <c r="N5" s="173"/>
      <c r="O5" s="174"/>
    </row>
    <row r="6" spans="1:15" ht="54.75" customHeight="1">
      <c r="A6" s="102">
        <v>66</v>
      </c>
      <c r="B6" s="102">
        <v>0</v>
      </c>
      <c r="C6" s="102">
        <v>0</v>
      </c>
      <c r="D6" s="102">
        <v>2</v>
      </c>
      <c r="E6" s="42" t="s">
        <v>27</v>
      </c>
      <c r="F6" s="28" t="s">
        <v>126</v>
      </c>
      <c r="G6" s="102" t="s">
        <v>58</v>
      </c>
      <c r="H6" s="103">
        <v>730</v>
      </c>
      <c r="I6" s="103">
        <v>659</v>
      </c>
      <c r="J6" s="108">
        <f>(I6/H6)*100-100</f>
        <v>-9.7260273972602675</v>
      </c>
      <c r="K6" s="109">
        <v>14414.9</v>
      </c>
      <c r="L6" s="109"/>
      <c r="M6" s="109">
        <v>14414.9</v>
      </c>
      <c r="N6" s="110">
        <f>M6/K6*100</f>
        <v>100</v>
      </c>
      <c r="O6" s="110"/>
    </row>
    <row r="7" spans="1:15" ht="81.75" customHeight="1">
      <c r="A7" s="102">
        <v>66</v>
      </c>
      <c r="B7" s="102">
        <v>0</v>
      </c>
      <c r="C7" s="102">
        <v>0</v>
      </c>
      <c r="D7" s="102">
        <v>2</v>
      </c>
      <c r="E7" s="42" t="s">
        <v>30</v>
      </c>
      <c r="F7" s="28" t="s">
        <v>126</v>
      </c>
      <c r="G7" s="102" t="s">
        <v>58</v>
      </c>
      <c r="H7" s="103">
        <v>35</v>
      </c>
      <c r="I7" s="103">
        <v>35</v>
      </c>
      <c r="J7" s="108">
        <f t="shared" ref="J7:J8" si="0">(I7/H7)*100-100</f>
        <v>0</v>
      </c>
      <c r="K7" s="109">
        <v>691.2</v>
      </c>
      <c r="L7" s="109"/>
      <c r="M7" s="109">
        <v>691.2</v>
      </c>
      <c r="N7" s="110">
        <f>M7/K7*100</f>
        <v>100</v>
      </c>
      <c r="O7" s="110"/>
    </row>
    <row r="8" spans="1:15" ht="138.75" customHeight="1">
      <c r="A8" s="102">
        <v>66</v>
      </c>
      <c r="B8" s="102">
        <v>0</v>
      </c>
      <c r="C8" s="102">
        <v>0</v>
      </c>
      <c r="D8" s="102">
        <v>2</v>
      </c>
      <c r="E8" s="42" t="s">
        <v>157</v>
      </c>
      <c r="F8" s="28" t="s">
        <v>135</v>
      </c>
      <c r="G8" s="102" t="s">
        <v>58</v>
      </c>
      <c r="H8" s="103">
        <v>55</v>
      </c>
      <c r="I8" s="103">
        <v>51</v>
      </c>
      <c r="J8" s="108">
        <f t="shared" si="0"/>
        <v>-7.2727272727272805</v>
      </c>
      <c r="K8" s="109">
        <v>9427.4</v>
      </c>
      <c r="L8" s="109"/>
      <c r="M8" s="109">
        <v>9427.4</v>
      </c>
      <c r="N8" s="110">
        <f>M8/K8*100</f>
        <v>100</v>
      </c>
      <c r="O8" s="110"/>
    </row>
    <row r="9" spans="1:15" ht="21.75" customHeight="1">
      <c r="A9" s="107">
        <v>66</v>
      </c>
      <c r="B9" s="107">
        <v>0</v>
      </c>
      <c r="C9" s="107">
        <v>0</v>
      </c>
      <c r="D9" s="107">
        <v>3</v>
      </c>
      <c r="E9" s="173" t="s">
        <v>227</v>
      </c>
      <c r="F9" s="173"/>
      <c r="G9" s="173"/>
      <c r="H9" s="173"/>
      <c r="I9" s="173"/>
      <c r="J9" s="173"/>
      <c r="K9" s="173"/>
      <c r="L9" s="173"/>
      <c r="M9" s="173"/>
      <c r="N9" s="173"/>
      <c r="O9" s="174"/>
    </row>
    <row r="10" spans="1:15" ht="109.5" customHeight="1">
      <c r="A10" s="107">
        <v>66</v>
      </c>
      <c r="B10" s="102">
        <v>0</v>
      </c>
      <c r="C10" s="102">
        <v>0</v>
      </c>
      <c r="D10" s="102">
        <v>3</v>
      </c>
      <c r="E10" s="44" t="s">
        <v>33</v>
      </c>
      <c r="F10" s="28" t="s">
        <v>134</v>
      </c>
      <c r="G10" s="102" t="s">
        <v>58</v>
      </c>
      <c r="H10" s="103">
        <v>48479</v>
      </c>
      <c r="I10" s="103">
        <v>48440</v>
      </c>
      <c r="J10" s="108">
        <f>(I10/H10)*100-100</f>
        <v>-8.0447203943975865E-2</v>
      </c>
      <c r="K10" s="109">
        <v>8759.1</v>
      </c>
      <c r="L10" s="109"/>
      <c r="M10" s="109">
        <v>8759.1</v>
      </c>
      <c r="N10" s="110">
        <f>M10/K10*100</f>
        <v>100</v>
      </c>
      <c r="O10" s="110"/>
    </row>
    <row r="11" spans="1:15" ht="27.75" customHeight="1">
      <c r="A11" s="107">
        <v>66</v>
      </c>
      <c r="B11" s="107">
        <v>0</v>
      </c>
      <c r="C11" s="107">
        <v>0</v>
      </c>
      <c r="D11" s="107">
        <v>4</v>
      </c>
      <c r="E11" s="175" t="s">
        <v>3</v>
      </c>
      <c r="F11" s="176"/>
      <c r="G11" s="176"/>
      <c r="H11" s="176"/>
      <c r="I11" s="176"/>
      <c r="J11" s="176"/>
      <c r="K11" s="176"/>
      <c r="L11" s="176"/>
      <c r="M11" s="176"/>
      <c r="N11" s="176"/>
      <c r="O11" s="177"/>
    </row>
    <row r="12" spans="1:15" ht="25.5">
      <c r="A12" s="178">
        <v>66</v>
      </c>
      <c r="B12" s="178">
        <v>0</v>
      </c>
      <c r="C12" s="178">
        <v>0</v>
      </c>
      <c r="D12" s="178">
        <v>4</v>
      </c>
      <c r="E12" s="170" t="s">
        <v>218</v>
      </c>
      <c r="F12" s="45" t="s">
        <v>220</v>
      </c>
      <c r="G12" s="102" t="s">
        <v>28</v>
      </c>
      <c r="H12" s="102">
        <v>19</v>
      </c>
      <c r="I12" s="102">
        <v>19</v>
      </c>
      <c r="J12" s="108">
        <f>(I12/H12)*100-100</f>
        <v>0</v>
      </c>
      <c r="K12" s="102" t="s">
        <v>29</v>
      </c>
      <c r="L12" s="102"/>
      <c r="M12" s="102" t="s">
        <v>29</v>
      </c>
      <c r="N12" s="110"/>
      <c r="O12" s="110"/>
    </row>
    <row r="13" spans="1:15" ht="38.25">
      <c r="A13" s="179"/>
      <c r="B13" s="179"/>
      <c r="C13" s="179"/>
      <c r="D13" s="179"/>
      <c r="E13" s="171"/>
      <c r="F13" s="45" t="s">
        <v>221</v>
      </c>
      <c r="G13" s="102" t="s">
        <v>28</v>
      </c>
      <c r="H13" s="102">
        <v>12</v>
      </c>
      <c r="I13" s="102">
        <v>11</v>
      </c>
      <c r="J13" s="108">
        <f t="shared" ref="J13:J19" si="1">(I13/H13)*100-100</f>
        <v>-8.3333333333333428</v>
      </c>
      <c r="K13" s="102" t="s">
        <v>29</v>
      </c>
      <c r="L13" s="102"/>
      <c r="M13" s="102" t="s">
        <v>29</v>
      </c>
      <c r="N13" s="110"/>
      <c r="O13" s="110"/>
    </row>
    <row r="14" spans="1:15" ht="25.5">
      <c r="A14" s="179"/>
      <c r="B14" s="179"/>
      <c r="C14" s="179"/>
      <c r="D14" s="179"/>
      <c r="E14" s="171"/>
      <c r="F14" s="45" t="s">
        <v>222</v>
      </c>
      <c r="G14" s="102" t="s">
        <v>28</v>
      </c>
      <c r="H14" s="102">
        <v>12</v>
      </c>
      <c r="I14" s="102">
        <v>12</v>
      </c>
      <c r="J14" s="108">
        <f t="shared" si="1"/>
        <v>0</v>
      </c>
      <c r="K14" s="102" t="s">
        <v>29</v>
      </c>
      <c r="L14" s="102"/>
      <c r="M14" s="102" t="s">
        <v>29</v>
      </c>
      <c r="N14" s="110"/>
      <c r="O14" s="110"/>
    </row>
    <row r="15" spans="1:15" ht="25.5">
      <c r="A15" s="179"/>
      <c r="B15" s="179"/>
      <c r="C15" s="179"/>
      <c r="D15" s="179"/>
      <c r="E15" s="171"/>
      <c r="F15" s="45" t="s">
        <v>223</v>
      </c>
      <c r="G15" s="102" t="s">
        <v>28</v>
      </c>
      <c r="H15" s="102">
        <v>71</v>
      </c>
      <c r="I15" s="102">
        <v>64</v>
      </c>
      <c r="J15" s="108">
        <f t="shared" si="1"/>
        <v>-9.859154929577457</v>
      </c>
      <c r="K15" s="102" t="s">
        <v>29</v>
      </c>
      <c r="L15" s="102"/>
      <c r="M15" s="102" t="s">
        <v>29</v>
      </c>
      <c r="N15" s="110"/>
      <c r="O15" s="110"/>
    </row>
    <row r="16" spans="1:15" ht="54" customHeight="1">
      <c r="A16" s="179"/>
      <c r="B16" s="179"/>
      <c r="C16" s="179"/>
      <c r="D16" s="179"/>
      <c r="E16" s="171"/>
      <c r="F16" s="45" t="s">
        <v>229</v>
      </c>
      <c r="G16" s="102" t="s">
        <v>36</v>
      </c>
      <c r="H16" s="102">
        <v>7641</v>
      </c>
      <c r="I16" s="102">
        <v>7641</v>
      </c>
      <c r="J16" s="108">
        <f t="shared" si="1"/>
        <v>0</v>
      </c>
      <c r="K16" s="102" t="s">
        <v>29</v>
      </c>
      <c r="L16" s="102"/>
      <c r="M16" s="102" t="s">
        <v>29</v>
      </c>
      <c r="N16" s="110"/>
      <c r="O16" s="110"/>
    </row>
    <row r="17" spans="1:15" ht="78" customHeight="1">
      <c r="A17" s="179"/>
      <c r="B17" s="179"/>
      <c r="C17" s="179"/>
      <c r="D17" s="179"/>
      <c r="E17" s="171"/>
      <c r="F17" s="45" t="s">
        <v>224</v>
      </c>
      <c r="G17" s="102" t="s">
        <v>36</v>
      </c>
      <c r="H17" s="102">
        <v>4623</v>
      </c>
      <c r="I17" s="102">
        <v>4238</v>
      </c>
      <c r="J17" s="108">
        <f t="shared" si="1"/>
        <v>-8.327925589444078</v>
      </c>
      <c r="K17" s="102" t="s">
        <v>29</v>
      </c>
      <c r="L17" s="102"/>
      <c r="M17" s="102" t="s">
        <v>29</v>
      </c>
      <c r="N17" s="110"/>
      <c r="O17" s="110"/>
    </row>
    <row r="18" spans="1:15" ht="60.75" customHeight="1">
      <c r="A18" s="179"/>
      <c r="B18" s="179"/>
      <c r="C18" s="179"/>
      <c r="D18" s="179"/>
      <c r="E18" s="171"/>
      <c r="F18" s="45" t="s">
        <v>225</v>
      </c>
      <c r="G18" s="102" t="s">
        <v>36</v>
      </c>
      <c r="H18" s="102">
        <v>4008</v>
      </c>
      <c r="I18" s="102">
        <v>4008</v>
      </c>
      <c r="J18" s="108">
        <f t="shared" si="1"/>
        <v>0</v>
      </c>
      <c r="K18" s="102" t="s">
        <v>29</v>
      </c>
      <c r="L18" s="102"/>
      <c r="M18" s="102" t="s">
        <v>29</v>
      </c>
      <c r="N18" s="110"/>
      <c r="O18" s="110"/>
    </row>
    <row r="19" spans="1:15" ht="47.25" customHeight="1">
      <c r="A19" s="179"/>
      <c r="B19" s="179"/>
      <c r="C19" s="179"/>
      <c r="D19" s="179"/>
      <c r="E19" s="171"/>
      <c r="F19" s="45" t="s">
        <v>226</v>
      </c>
      <c r="G19" s="102" t="s">
        <v>36</v>
      </c>
      <c r="H19" s="102">
        <v>33638</v>
      </c>
      <c r="I19" s="102">
        <v>30322</v>
      </c>
      <c r="J19" s="108">
        <f t="shared" si="1"/>
        <v>-9.8578988049230105</v>
      </c>
      <c r="K19" s="102" t="s">
        <v>29</v>
      </c>
      <c r="L19" s="102"/>
      <c r="M19" s="102" t="s">
        <v>29</v>
      </c>
      <c r="N19" s="110"/>
      <c r="O19" s="110"/>
    </row>
    <row r="20" spans="1:15" ht="24.75" customHeight="1">
      <c r="A20" s="179"/>
      <c r="B20" s="179"/>
      <c r="C20" s="179"/>
      <c r="D20" s="179"/>
      <c r="E20" s="171"/>
      <c r="F20" s="180" t="s">
        <v>219</v>
      </c>
      <c r="G20" s="174"/>
      <c r="H20" s="174"/>
      <c r="I20" s="174"/>
      <c r="J20" s="174"/>
      <c r="K20" s="109">
        <v>6262.6</v>
      </c>
      <c r="L20" s="109"/>
      <c r="M20" s="109">
        <v>6262.6</v>
      </c>
      <c r="N20" s="110">
        <f>M20/K20*100</f>
        <v>100</v>
      </c>
      <c r="O20" s="110"/>
    </row>
    <row r="21" spans="1:15" ht="34.5" customHeight="1">
      <c r="A21" s="178">
        <v>66</v>
      </c>
      <c r="B21" s="178">
        <v>0</v>
      </c>
      <c r="C21" s="178">
        <v>0</v>
      </c>
      <c r="D21" s="178">
        <v>4</v>
      </c>
      <c r="E21" s="170" t="s">
        <v>37</v>
      </c>
      <c r="F21" s="111" t="s">
        <v>38</v>
      </c>
      <c r="G21" s="102" t="s">
        <v>39</v>
      </c>
      <c r="H21" s="102">
        <v>8</v>
      </c>
      <c r="I21" s="102">
        <v>12</v>
      </c>
      <c r="J21" s="112">
        <f>(I21/H21)*100-100</f>
        <v>50</v>
      </c>
      <c r="K21" s="112" t="s">
        <v>29</v>
      </c>
      <c r="L21" s="102" t="s">
        <v>29</v>
      </c>
      <c r="M21" s="102"/>
      <c r="N21" s="110"/>
      <c r="O21" s="110"/>
    </row>
    <row r="22" spans="1:15" ht="48.75" customHeight="1">
      <c r="A22" s="179"/>
      <c r="B22" s="179"/>
      <c r="C22" s="179"/>
      <c r="D22" s="179"/>
      <c r="E22" s="181"/>
      <c r="F22" s="113" t="s">
        <v>40</v>
      </c>
      <c r="G22" s="102" t="s">
        <v>36</v>
      </c>
      <c r="H22" s="102">
        <v>2346</v>
      </c>
      <c r="I22" s="102">
        <v>3519</v>
      </c>
      <c r="J22" s="112">
        <f>(I22/H22)*100-100</f>
        <v>50</v>
      </c>
      <c r="K22" s="112" t="s">
        <v>29</v>
      </c>
      <c r="L22" s="98" t="s">
        <v>29</v>
      </c>
      <c r="M22" s="98"/>
      <c r="N22" s="110"/>
      <c r="O22" s="110"/>
    </row>
    <row r="23" spans="1:15" ht="17.25" customHeight="1">
      <c r="A23" s="179"/>
      <c r="B23" s="179"/>
      <c r="C23" s="179"/>
      <c r="D23" s="179"/>
      <c r="E23" s="171"/>
      <c r="F23" s="180" t="s">
        <v>219</v>
      </c>
      <c r="G23" s="174"/>
      <c r="H23" s="174"/>
      <c r="I23" s="174"/>
      <c r="J23" s="174"/>
      <c r="K23" s="102">
        <v>439.5</v>
      </c>
      <c r="L23" s="98" t="s">
        <v>29</v>
      </c>
      <c r="M23" s="102">
        <v>439.5</v>
      </c>
      <c r="N23" s="110">
        <f t="shared" ref="N23" si="2">M23/K23*100</f>
        <v>100</v>
      </c>
      <c r="O23" s="110"/>
    </row>
    <row r="24" spans="1:15">
      <c r="A24" s="107">
        <v>66</v>
      </c>
      <c r="B24" s="107">
        <v>0</v>
      </c>
      <c r="C24" s="107">
        <v>0</v>
      </c>
      <c r="D24" s="107">
        <v>5</v>
      </c>
      <c r="E24" s="175" t="s">
        <v>4</v>
      </c>
      <c r="F24" s="176"/>
      <c r="G24" s="176"/>
      <c r="H24" s="176"/>
      <c r="I24" s="176"/>
      <c r="J24" s="176"/>
      <c r="K24" s="176"/>
      <c r="L24" s="176"/>
      <c r="M24" s="176"/>
      <c r="N24" s="176"/>
      <c r="O24" s="177"/>
    </row>
    <row r="25" spans="1:15" ht="92.25" customHeight="1">
      <c r="A25" s="107">
        <v>66</v>
      </c>
      <c r="B25" s="102">
        <v>0</v>
      </c>
      <c r="C25" s="102">
        <v>0</v>
      </c>
      <c r="D25" s="102">
        <v>5</v>
      </c>
      <c r="E25" s="44" t="s">
        <v>34</v>
      </c>
      <c r="F25" s="28" t="s">
        <v>132</v>
      </c>
      <c r="G25" s="102" t="s">
        <v>28</v>
      </c>
      <c r="H25" s="103">
        <v>5900</v>
      </c>
      <c r="I25" s="103">
        <v>5620</v>
      </c>
      <c r="J25" s="108">
        <f>(I25/H25)*100-100</f>
        <v>-4.7457627118644155</v>
      </c>
      <c r="K25" s="109">
        <v>1805.9</v>
      </c>
      <c r="L25" s="109"/>
      <c r="M25" s="109">
        <v>1805.9</v>
      </c>
      <c r="N25" s="110">
        <f>M25/K25*100</f>
        <v>100</v>
      </c>
      <c r="O25" s="110"/>
    </row>
    <row r="26" spans="1:15">
      <c r="A26" s="107">
        <v>66</v>
      </c>
      <c r="B26" s="107">
        <v>0</v>
      </c>
      <c r="C26" s="107">
        <v>0</v>
      </c>
      <c r="D26" s="107">
        <v>6</v>
      </c>
      <c r="E26" s="175" t="s">
        <v>5</v>
      </c>
      <c r="F26" s="176"/>
      <c r="G26" s="176"/>
      <c r="H26" s="176"/>
      <c r="I26" s="176"/>
      <c r="J26" s="176"/>
      <c r="K26" s="176"/>
      <c r="L26" s="176"/>
      <c r="M26" s="176"/>
      <c r="N26" s="176"/>
      <c r="O26" s="177"/>
    </row>
    <row r="27" spans="1:15" ht="94.5" customHeight="1">
      <c r="A27" s="107">
        <v>66</v>
      </c>
      <c r="B27" s="102">
        <v>0</v>
      </c>
      <c r="C27" s="102">
        <v>0</v>
      </c>
      <c r="D27" s="102">
        <v>6</v>
      </c>
      <c r="E27" s="44" t="s">
        <v>137</v>
      </c>
      <c r="F27" s="28" t="s">
        <v>136</v>
      </c>
      <c r="G27" s="102" t="s">
        <v>35</v>
      </c>
      <c r="H27" s="102">
        <v>395</v>
      </c>
      <c r="I27" s="102">
        <v>396</v>
      </c>
      <c r="J27" s="112">
        <f>(I27/H27)*100-100</f>
        <v>0.25316455696201956</v>
      </c>
      <c r="K27" s="102">
        <v>1065.5999999999999</v>
      </c>
      <c r="L27" s="102"/>
      <c r="M27" s="102">
        <v>1065.5999999999999</v>
      </c>
      <c r="N27" s="110">
        <f>M27/K27*100</f>
        <v>100</v>
      </c>
      <c r="O27" s="110"/>
    </row>
    <row r="28" spans="1:15">
      <c r="A28" s="107">
        <v>66</v>
      </c>
      <c r="B28" s="107">
        <v>0</v>
      </c>
      <c r="C28" s="107">
        <v>0</v>
      </c>
      <c r="D28" s="107">
        <v>9</v>
      </c>
      <c r="E28" s="175" t="s">
        <v>228</v>
      </c>
      <c r="F28" s="176"/>
      <c r="G28" s="176"/>
      <c r="H28" s="176"/>
      <c r="I28" s="176"/>
      <c r="J28" s="176"/>
      <c r="K28" s="176"/>
      <c r="L28" s="176"/>
      <c r="M28" s="176"/>
      <c r="N28" s="176"/>
      <c r="O28" s="177"/>
    </row>
    <row r="29" spans="1:15" ht="36.75" customHeight="1">
      <c r="A29" s="107">
        <v>66</v>
      </c>
      <c r="B29" s="102">
        <v>0</v>
      </c>
      <c r="C29" s="102">
        <v>0</v>
      </c>
      <c r="D29" s="102">
        <v>9</v>
      </c>
      <c r="E29" s="42" t="s">
        <v>31</v>
      </c>
      <c r="F29" s="28" t="s">
        <v>32</v>
      </c>
      <c r="G29" s="102" t="s">
        <v>28</v>
      </c>
      <c r="H29" s="103">
        <v>2100</v>
      </c>
      <c r="I29" s="103">
        <v>2347</v>
      </c>
      <c r="J29" s="108">
        <f>(I29/H29)*100-100</f>
        <v>11.761904761904745</v>
      </c>
      <c r="K29" s="109">
        <v>1322.1</v>
      </c>
      <c r="L29" s="109"/>
      <c r="M29" s="109">
        <v>1322.1</v>
      </c>
      <c r="N29" s="110">
        <f>M29/K29*100</f>
        <v>100</v>
      </c>
      <c r="O29" s="110"/>
    </row>
    <row r="32" spans="1:15" ht="15.75">
      <c r="A32" s="74" t="s">
        <v>214</v>
      </c>
      <c r="B32" s="74"/>
      <c r="C32" s="75"/>
      <c r="D32" s="73"/>
      <c r="E32" s="73"/>
    </row>
    <row r="33" spans="1:5" ht="15.75">
      <c r="A33" s="74" t="s">
        <v>215</v>
      </c>
      <c r="B33" s="74"/>
      <c r="C33" s="74"/>
      <c r="D33" s="74"/>
      <c r="E33" s="74"/>
    </row>
    <row r="34" spans="1:5" ht="15.75">
      <c r="A34" s="74"/>
      <c r="B34" s="74"/>
      <c r="C34" s="74"/>
      <c r="D34" s="74"/>
      <c r="E34" s="74"/>
    </row>
    <row r="35" spans="1:5" ht="15.75">
      <c r="A35" s="74"/>
      <c r="B35" s="74"/>
      <c r="C35" s="75"/>
      <c r="D35" s="73"/>
      <c r="E35" s="73"/>
    </row>
    <row r="36" spans="1:5" ht="15.75">
      <c r="A36" s="74" t="s">
        <v>216</v>
      </c>
      <c r="B36" s="74"/>
      <c r="C36" s="75"/>
      <c r="D36" s="73"/>
      <c r="E36" s="73"/>
    </row>
    <row r="37" spans="1:5" ht="18.75">
      <c r="A37" s="140"/>
      <c r="B37" s="141"/>
      <c r="C37" s="142"/>
      <c r="D37" s="73"/>
      <c r="E37" s="73"/>
    </row>
    <row r="40" spans="1:5">
      <c r="A40" s="24"/>
      <c r="E40" s="25"/>
    </row>
    <row r="41" spans="1:5" ht="15">
      <c r="A41" s="26"/>
    </row>
    <row r="42" spans="1:5" ht="15">
      <c r="A42" s="26"/>
    </row>
    <row r="43" spans="1:5" ht="15">
      <c r="A43" s="26"/>
    </row>
  </sheetData>
  <mergeCells count="35">
    <mergeCell ref="A1:N1"/>
    <mergeCell ref="L3:L4"/>
    <mergeCell ref="E5:O5"/>
    <mergeCell ref="N2:O2"/>
    <mergeCell ref="N3:N4"/>
    <mergeCell ref="O3:O4"/>
    <mergeCell ref="H3:H4"/>
    <mergeCell ref="K2:M2"/>
    <mergeCell ref="A2:D3"/>
    <mergeCell ref="E2:E4"/>
    <mergeCell ref="F2:F4"/>
    <mergeCell ref="G2:G4"/>
    <mergeCell ref="K3:K4"/>
    <mergeCell ref="M3:M4"/>
    <mergeCell ref="A37:C37"/>
    <mergeCell ref="E11:O11"/>
    <mergeCell ref="E24:O24"/>
    <mergeCell ref="E26:O26"/>
    <mergeCell ref="E28:O28"/>
    <mergeCell ref="A21:A23"/>
    <mergeCell ref="B21:B23"/>
    <mergeCell ref="C21:C23"/>
    <mergeCell ref="D21:D23"/>
    <mergeCell ref="F20:J20"/>
    <mergeCell ref="A12:A20"/>
    <mergeCell ref="B12:B20"/>
    <mergeCell ref="E21:E23"/>
    <mergeCell ref="F23:J23"/>
    <mergeCell ref="C12:C20"/>
    <mergeCell ref="D12:D20"/>
    <mergeCell ref="E12:E20"/>
    <mergeCell ref="H2:J2"/>
    <mergeCell ref="I3:I4"/>
    <mergeCell ref="J3:J4"/>
    <mergeCell ref="E9:O9"/>
  </mergeCells>
  <pageMargins left="0.51181102362204722" right="0.31496062992125984" top="0.35433070866141736" bottom="0.35433070866141736" header="0.11811023622047245" footer="0.11811023622047245"/>
  <pageSetup paperSize="9" scale="80" orientation="landscape" r:id="rId1"/>
  <rowBreaks count="2" manualBreakCount="2">
    <brk id="8" max="14" man="1"/>
    <brk id="27" max="14" man="1"/>
  </rowBreaks>
</worksheet>
</file>

<file path=xl/worksheets/sheet5.xml><?xml version="1.0" encoding="utf-8"?>
<worksheet xmlns="http://schemas.openxmlformats.org/spreadsheetml/2006/main" xmlns:r="http://schemas.openxmlformats.org/officeDocument/2006/relationships">
  <dimension ref="A2:L42"/>
  <sheetViews>
    <sheetView zoomScaleNormal="100" workbookViewId="0">
      <pane ySplit="2" topLeftCell="A15" activePane="bottomLeft" state="frozen"/>
      <selection pane="bottomLeft" activeCell="Q11" sqref="Q11"/>
    </sheetView>
  </sheetViews>
  <sheetFormatPr defaultRowHeight="12.75"/>
  <cols>
    <col min="1" max="1" width="4.85546875" style="1" customWidth="1"/>
    <col min="2" max="2" width="8.140625" style="1" customWidth="1"/>
    <col min="3" max="3" width="4.7109375" style="1" customWidth="1"/>
    <col min="4" max="4" width="22.85546875" style="1" customWidth="1"/>
    <col min="5" max="5" width="8.140625" style="1" customWidth="1"/>
    <col min="6" max="6" width="12.85546875" style="1" customWidth="1"/>
    <col min="7" max="7" width="13.5703125" style="1" customWidth="1"/>
    <col min="8" max="8" width="14.140625" style="1" customWidth="1"/>
    <col min="9" max="9" width="11.28515625" style="1" customWidth="1"/>
    <col min="10" max="10" width="10.140625" style="1" customWidth="1"/>
    <col min="11" max="11" width="9.42578125" style="1" customWidth="1"/>
    <col min="12" max="12" width="24" style="1" customWidth="1"/>
    <col min="13" max="16384" width="9.140625" style="1"/>
  </cols>
  <sheetData>
    <row r="2" spans="1:12" ht="45.75" customHeight="1">
      <c r="B2" s="155" t="s">
        <v>264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</row>
    <row r="3" spans="1:12" ht="22.5" customHeight="1"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67.5" customHeight="1">
      <c r="A4" s="144" t="s">
        <v>6</v>
      </c>
      <c r="B4" s="144"/>
      <c r="C4" s="143" t="s">
        <v>47</v>
      </c>
      <c r="D4" s="143" t="s">
        <v>48</v>
      </c>
      <c r="E4" s="143" t="s">
        <v>49</v>
      </c>
      <c r="F4" s="144" t="s">
        <v>50</v>
      </c>
      <c r="G4" s="144"/>
      <c r="H4" s="144"/>
      <c r="I4" s="143" t="s">
        <v>51</v>
      </c>
      <c r="J4" s="143" t="s">
        <v>52</v>
      </c>
      <c r="K4" s="143" t="s">
        <v>53</v>
      </c>
      <c r="L4" s="143" t="s">
        <v>54</v>
      </c>
    </row>
    <row r="5" spans="1:12" ht="63.75">
      <c r="A5" s="53" t="s">
        <v>7</v>
      </c>
      <c r="B5" s="53" t="s">
        <v>8</v>
      </c>
      <c r="C5" s="190"/>
      <c r="D5" s="190"/>
      <c r="E5" s="190"/>
      <c r="F5" s="53" t="s">
        <v>55</v>
      </c>
      <c r="G5" s="53" t="s">
        <v>56</v>
      </c>
      <c r="H5" s="53" t="s">
        <v>57</v>
      </c>
      <c r="I5" s="190"/>
      <c r="J5" s="190"/>
      <c r="K5" s="190"/>
      <c r="L5" s="190"/>
    </row>
    <row r="6" spans="1:12">
      <c r="A6" s="184" t="s">
        <v>231</v>
      </c>
      <c r="B6" s="185"/>
      <c r="C6" s="185"/>
      <c r="D6" s="185"/>
      <c r="E6" s="185"/>
      <c r="F6" s="185"/>
      <c r="G6" s="185"/>
      <c r="H6" s="185"/>
      <c r="I6" s="185"/>
      <c r="J6" s="185"/>
      <c r="K6" s="185"/>
      <c r="L6" s="185"/>
    </row>
    <row r="7" spans="1:12" ht="36.75" customHeight="1">
      <c r="A7" s="53">
        <v>66</v>
      </c>
      <c r="B7" s="53">
        <v>0</v>
      </c>
      <c r="C7" s="57">
        <v>1</v>
      </c>
      <c r="D7" s="54" t="s">
        <v>43</v>
      </c>
      <c r="E7" s="57" t="s">
        <v>41</v>
      </c>
      <c r="F7" s="57" t="s">
        <v>44</v>
      </c>
      <c r="G7" s="57" t="s">
        <v>44</v>
      </c>
      <c r="H7" s="57" t="s">
        <v>44</v>
      </c>
      <c r="I7" s="57" t="s">
        <v>29</v>
      </c>
      <c r="J7" s="57" t="s">
        <v>29</v>
      </c>
      <c r="K7" s="57">
        <v>100</v>
      </c>
      <c r="L7" s="57"/>
    </row>
    <row r="8" spans="1:12" ht="92.25" customHeight="1">
      <c r="A8" s="53">
        <v>66</v>
      </c>
      <c r="B8" s="53">
        <v>0</v>
      </c>
      <c r="C8" s="57">
        <v>2</v>
      </c>
      <c r="D8" s="54" t="s">
        <v>32</v>
      </c>
      <c r="E8" s="57" t="s">
        <v>42</v>
      </c>
      <c r="F8" s="12">
        <v>2608</v>
      </c>
      <c r="G8" s="12">
        <v>2100</v>
      </c>
      <c r="H8" s="12">
        <v>2347</v>
      </c>
      <c r="I8" s="12">
        <f>H8-G8</f>
        <v>247</v>
      </c>
      <c r="J8" s="12">
        <f>(H8/G8)*100-100</f>
        <v>11.761904761904745</v>
      </c>
      <c r="K8" s="12">
        <f>H8/F8*100</f>
        <v>89.992331288343564</v>
      </c>
      <c r="L8" s="53"/>
    </row>
    <row r="9" spans="1:12" ht="96.75" customHeight="1">
      <c r="A9" s="53">
        <v>66</v>
      </c>
      <c r="B9" s="53">
        <v>0</v>
      </c>
      <c r="C9" s="57">
        <v>3</v>
      </c>
      <c r="D9" s="54" t="s">
        <v>125</v>
      </c>
      <c r="E9" s="57" t="s">
        <v>42</v>
      </c>
      <c r="F9" s="12">
        <v>101499</v>
      </c>
      <c r="G9" s="12">
        <v>95462</v>
      </c>
      <c r="H9" s="12">
        <v>96273</v>
      </c>
      <c r="I9" s="12">
        <f t="shared" ref="I9:I12" si="0">H9-G9</f>
        <v>811</v>
      </c>
      <c r="J9" s="12">
        <f t="shared" ref="J9:J12" si="1">(H9/G9)*100-100</f>
        <v>0.84955270159854024</v>
      </c>
      <c r="K9" s="12">
        <f t="shared" ref="K9:K12" si="2">H9/F9*100</f>
        <v>94.851180799810834</v>
      </c>
      <c r="L9" s="6"/>
    </row>
    <row r="10" spans="1:12" ht="53.25" customHeight="1">
      <c r="A10" s="53">
        <v>66</v>
      </c>
      <c r="B10" s="53">
        <v>0</v>
      </c>
      <c r="C10" s="57">
        <v>4</v>
      </c>
      <c r="D10" s="54" t="s">
        <v>126</v>
      </c>
      <c r="E10" s="57" t="s">
        <v>127</v>
      </c>
      <c r="F10" s="12">
        <v>714</v>
      </c>
      <c r="G10" s="12">
        <v>730</v>
      </c>
      <c r="H10" s="12">
        <v>659</v>
      </c>
      <c r="I10" s="12">
        <f t="shared" si="0"/>
        <v>-71</v>
      </c>
      <c r="J10" s="12">
        <f t="shared" si="1"/>
        <v>-9.7260273972602675</v>
      </c>
      <c r="K10" s="12">
        <f t="shared" si="2"/>
        <v>92.296918767507009</v>
      </c>
      <c r="L10" s="53" t="s">
        <v>230</v>
      </c>
    </row>
    <row r="11" spans="1:12" ht="54.75" customHeight="1">
      <c r="A11" s="53">
        <v>66</v>
      </c>
      <c r="B11" s="53">
        <v>0</v>
      </c>
      <c r="C11" s="57">
        <v>5</v>
      </c>
      <c r="D11" s="54" t="s">
        <v>128</v>
      </c>
      <c r="E11" s="57" t="s">
        <v>42</v>
      </c>
      <c r="F11" s="100">
        <v>4325</v>
      </c>
      <c r="G11" s="100">
        <v>3000</v>
      </c>
      <c r="H11" s="100">
        <v>4798</v>
      </c>
      <c r="I11" s="12">
        <f t="shared" si="0"/>
        <v>1798</v>
      </c>
      <c r="J11" s="12">
        <f t="shared" si="1"/>
        <v>59.933333333333337</v>
      </c>
      <c r="K11" s="12">
        <f t="shared" si="2"/>
        <v>110.93641618497109</v>
      </c>
      <c r="L11" s="57"/>
    </row>
    <row r="12" spans="1:12" ht="70.5" customHeight="1">
      <c r="A12" s="53">
        <v>66</v>
      </c>
      <c r="B12" s="53">
        <v>0</v>
      </c>
      <c r="C12" s="57">
        <v>6</v>
      </c>
      <c r="D12" s="54" t="s">
        <v>129</v>
      </c>
      <c r="E12" s="57" t="s">
        <v>127</v>
      </c>
      <c r="F12" s="100">
        <v>38</v>
      </c>
      <c r="G12" s="100">
        <v>35</v>
      </c>
      <c r="H12" s="100">
        <v>35</v>
      </c>
      <c r="I12" s="12">
        <f t="shared" si="0"/>
        <v>0</v>
      </c>
      <c r="J12" s="12">
        <f t="shared" si="1"/>
        <v>0</v>
      </c>
      <c r="K12" s="12">
        <f t="shared" si="2"/>
        <v>92.10526315789474</v>
      </c>
      <c r="L12" s="131"/>
    </row>
    <row r="13" spans="1:12" ht="96.75" customHeight="1">
      <c r="A13" s="53">
        <v>66</v>
      </c>
      <c r="B13" s="53">
        <v>0</v>
      </c>
      <c r="C13" s="57">
        <v>7</v>
      </c>
      <c r="D13" s="54" t="s">
        <v>130</v>
      </c>
      <c r="E13" s="57" t="s">
        <v>131</v>
      </c>
      <c r="F13" s="12">
        <v>7630</v>
      </c>
      <c r="G13" s="12">
        <v>8300</v>
      </c>
      <c r="H13" s="12">
        <v>7620</v>
      </c>
      <c r="I13" s="12">
        <f t="shared" ref="I13:I16" si="3">H13-G13</f>
        <v>-680</v>
      </c>
      <c r="J13" s="12">
        <f t="shared" ref="J13:J16" si="4">(H13/G13)*100-100</f>
        <v>-8.1927710843373518</v>
      </c>
      <c r="K13" s="12">
        <f t="shared" ref="K13:K16" si="5">H13/F13*100</f>
        <v>99.868938401048496</v>
      </c>
      <c r="L13" s="53" t="s">
        <v>230</v>
      </c>
    </row>
    <row r="14" spans="1:12" ht="54" customHeight="1">
      <c r="A14" s="53">
        <v>66</v>
      </c>
      <c r="B14" s="53">
        <v>0</v>
      </c>
      <c r="C14" s="57">
        <v>8</v>
      </c>
      <c r="D14" s="54" t="s">
        <v>132</v>
      </c>
      <c r="E14" s="57" t="s">
        <v>42</v>
      </c>
      <c r="F14" s="12">
        <v>5490</v>
      </c>
      <c r="G14" s="12">
        <v>5900</v>
      </c>
      <c r="H14" s="12">
        <v>5620</v>
      </c>
      <c r="I14" s="12">
        <f t="shared" si="3"/>
        <v>-280</v>
      </c>
      <c r="J14" s="12">
        <f t="shared" si="4"/>
        <v>-4.7457627118644155</v>
      </c>
      <c r="K14" s="12">
        <f t="shared" si="5"/>
        <v>102.367941712204</v>
      </c>
      <c r="L14" s="53" t="s">
        <v>230</v>
      </c>
    </row>
    <row r="15" spans="1:12" ht="73.5" customHeight="1">
      <c r="A15" s="53">
        <v>66</v>
      </c>
      <c r="B15" s="53">
        <v>0</v>
      </c>
      <c r="C15" s="57">
        <v>9</v>
      </c>
      <c r="D15" s="54" t="s">
        <v>133</v>
      </c>
      <c r="E15" s="57" t="s">
        <v>41</v>
      </c>
      <c r="F15" s="12">
        <v>4</v>
      </c>
      <c r="G15" s="12">
        <v>4</v>
      </c>
      <c r="H15" s="12">
        <v>4</v>
      </c>
      <c r="I15" s="12">
        <v>0</v>
      </c>
      <c r="J15" s="12">
        <v>0</v>
      </c>
      <c r="K15" s="12">
        <v>100</v>
      </c>
      <c r="L15" s="57"/>
    </row>
    <row r="16" spans="1:12" ht="45" customHeight="1">
      <c r="A16" s="53">
        <v>66</v>
      </c>
      <c r="B16" s="53">
        <v>0</v>
      </c>
      <c r="C16" s="57">
        <v>10</v>
      </c>
      <c r="D16" s="54" t="s">
        <v>134</v>
      </c>
      <c r="E16" s="57" t="s">
        <v>127</v>
      </c>
      <c r="F16" s="12">
        <v>41016</v>
      </c>
      <c r="G16" s="12">
        <v>48479</v>
      </c>
      <c r="H16" s="12">
        <v>48440</v>
      </c>
      <c r="I16" s="12">
        <f t="shared" si="3"/>
        <v>-39</v>
      </c>
      <c r="J16" s="12">
        <f t="shared" si="4"/>
        <v>-8.0447203943975865E-2</v>
      </c>
      <c r="K16" s="12">
        <f t="shared" si="5"/>
        <v>118.10025355958651</v>
      </c>
      <c r="L16" s="53"/>
    </row>
    <row r="17" spans="1:12" ht="53.25" customHeight="1">
      <c r="A17" s="53">
        <v>66</v>
      </c>
      <c r="B17" s="53">
        <v>0</v>
      </c>
      <c r="C17" s="57">
        <v>11</v>
      </c>
      <c r="D17" s="54" t="s">
        <v>158</v>
      </c>
      <c r="E17" s="57" t="s">
        <v>41</v>
      </c>
      <c r="F17" s="57">
        <v>40</v>
      </c>
      <c r="G17" s="57">
        <v>40</v>
      </c>
      <c r="H17" s="57">
        <v>40</v>
      </c>
      <c r="I17" s="12">
        <v>0</v>
      </c>
      <c r="J17" s="12">
        <v>0</v>
      </c>
      <c r="K17" s="12">
        <v>100</v>
      </c>
      <c r="L17" s="53"/>
    </row>
    <row r="18" spans="1:12" ht="80.25" customHeight="1">
      <c r="A18" s="53">
        <v>66</v>
      </c>
      <c r="B18" s="53">
        <v>0</v>
      </c>
      <c r="C18" s="57">
        <v>12</v>
      </c>
      <c r="D18" s="54" t="s">
        <v>159</v>
      </c>
      <c r="E18" s="57" t="s">
        <v>41</v>
      </c>
      <c r="F18" s="57">
        <v>60</v>
      </c>
      <c r="G18" s="57">
        <v>60</v>
      </c>
      <c r="H18" s="57">
        <v>60</v>
      </c>
      <c r="I18" s="12">
        <v>0</v>
      </c>
      <c r="J18" s="12">
        <v>0</v>
      </c>
      <c r="K18" s="12">
        <v>100</v>
      </c>
      <c r="L18" s="53"/>
    </row>
    <row r="19" spans="1:12" ht="52.5" customHeight="1">
      <c r="A19" s="53">
        <v>66</v>
      </c>
      <c r="B19" s="53">
        <v>0</v>
      </c>
      <c r="C19" s="57">
        <v>13</v>
      </c>
      <c r="D19" s="54" t="s">
        <v>135</v>
      </c>
      <c r="E19" s="57" t="s">
        <v>127</v>
      </c>
      <c r="F19" s="57">
        <v>56</v>
      </c>
      <c r="G19" s="57">
        <v>55</v>
      </c>
      <c r="H19" s="57">
        <v>51</v>
      </c>
      <c r="I19" s="12">
        <f t="shared" ref="I19" si="6">H19-G19</f>
        <v>-4</v>
      </c>
      <c r="J19" s="12">
        <f t="shared" ref="J19" si="7">(H19/G19)*100-100</f>
        <v>-7.2727272727272805</v>
      </c>
      <c r="K19" s="12">
        <f t="shared" ref="K19" si="8">H19/F19*100</f>
        <v>91.071428571428569</v>
      </c>
      <c r="L19" s="53" t="s">
        <v>230</v>
      </c>
    </row>
    <row r="20" spans="1:12" ht="96" customHeight="1">
      <c r="A20" s="53">
        <v>66</v>
      </c>
      <c r="B20" s="53">
        <v>0</v>
      </c>
      <c r="C20" s="57">
        <v>14</v>
      </c>
      <c r="D20" s="54" t="s">
        <v>136</v>
      </c>
      <c r="E20" s="57" t="s">
        <v>127</v>
      </c>
      <c r="F20" s="57">
        <v>395</v>
      </c>
      <c r="G20" s="57">
        <v>395</v>
      </c>
      <c r="H20" s="57">
        <v>396</v>
      </c>
      <c r="I20" s="12">
        <v>0</v>
      </c>
      <c r="J20" s="12">
        <v>0</v>
      </c>
      <c r="K20" s="12">
        <v>100</v>
      </c>
      <c r="L20" s="53"/>
    </row>
    <row r="21" spans="1:12" ht="12.75" customHeight="1">
      <c r="A21" s="186" t="s">
        <v>45</v>
      </c>
      <c r="B21" s="185"/>
      <c r="C21" s="185"/>
      <c r="D21" s="185"/>
      <c r="E21" s="185"/>
      <c r="F21" s="185"/>
      <c r="G21" s="185"/>
      <c r="H21" s="185"/>
      <c r="I21" s="185"/>
      <c r="J21" s="185"/>
      <c r="K21" s="185"/>
      <c r="L21" s="185"/>
    </row>
    <row r="22" spans="1:12" ht="19.5" customHeight="1">
      <c r="A22" s="144" t="s">
        <v>232</v>
      </c>
      <c r="B22" s="187"/>
      <c r="C22" s="187"/>
      <c r="D22" s="187"/>
      <c r="E22" s="187"/>
      <c r="F22" s="187"/>
      <c r="G22" s="187"/>
      <c r="H22" s="187"/>
      <c r="I22" s="187"/>
      <c r="J22" s="187"/>
      <c r="K22" s="187"/>
      <c r="L22" s="187"/>
    </row>
    <row r="23" spans="1:12" ht="31.5" customHeight="1">
      <c r="A23" s="53">
        <v>66</v>
      </c>
      <c r="B23" s="53">
        <v>0</v>
      </c>
      <c r="C23" s="57">
        <v>15</v>
      </c>
      <c r="D23" s="45" t="s">
        <v>220</v>
      </c>
      <c r="E23" s="57" t="s">
        <v>42</v>
      </c>
      <c r="F23" s="12">
        <v>19</v>
      </c>
      <c r="G23" s="103">
        <v>19</v>
      </c>
      <c r="H23" s="103">
        <v>19</v>
      </c>
      <c r="I23" s="12">
        <f>H23-G23</f>
        <v>0</v>
      </c>
      <c r="J23" s="99">
        <f>(H23/G23)*100-100</f>
        <v>0</v>
      </c>
      <c r="K23" s="99">
        <f>H23/F23*100</f>
        <v>100</v>
      </c>
      <c r="L23" s="53"/>
    </row>
    <row r="24" spans="1:12" ht="40.5" customHeight="1">
      <c r="A24" s="53">
        <v>66</v>
      </c>
      <c r="B24" s="53">
        <v>0</v>
      </c>
      <c r="C24" s="57">
        <v>16</v>
      </c>
      <c r="D24" s="45" t="s">
        <v>221</v>
      </c>
      <c r="E24" s="57" t="s">
        <v>42</v>
      </c>
      <c r="F24" s="12">
        <v>12</v>
      </c>
      <c r="G24" s="103">
        <v>12</v>
      </c>
      <c r="H24" s="103">
        <v>11</v>
      </c>
      <c r="I24" s="12">
        <f t="shared" ref="I24:I30" si="9">H24-G24</f>
        <v>-1</v>
      </c>
      <c r="J24" s="99">
        <f t="shared" ref="J24:J30" si="10">(H24/G24)*100-100</f>
        <v>-8.3333333333333428</v>
      </c>
      <c r="K24" s="99">
        <f t="shared" ref="K24:K30" si="11">H24/F24*100</f>
        <v>91.666666666666657</v>
      </c>
      <c r="L24" s="129" t="s">
        <v>230</v>
      </c>
    </row>
    <row r="25" spans="1:12" ht="53.25" customHeight="1">
      <c r="A25" s="53">
        <v>66</v>
      </c>
      <c r="B25" s="53">
        <v>0</v>
      </c>
      <c r="C25" s="57">
        <v>17</v>
      </c>
      <c r="D25" s="45" t="s">
        <v>222</v>
      </c>
      <c r="E25" s="57" t="s">
        <v>42</v>
      </c>
      <c r="F25" s="12">
        <v>12</v>
      </c>
      <c r="G25" s="103">
        <v>12</v>
      </c>
      <c r="H25" s="103">
        <v>12</v>
      </c>
      <c r="I25" s="12">
        <f t="shared" si="9"/>
        <v>0</v>
      </c>
      <c r="J25" s="99">
        <f t="shared" si="10"/>
        <v>0</v>
      </c>
      <c r="K25" s="99">
        <f t="shared" si="11"/>
        <v>100</v>
      </c>
      <c r="L25" s="53"/>
    </row>
    <row r="26" spans="1:12" ht="40.5" customHeight="1">
      <c r="A26" s="53">
        <v>66</v>
      </c>
      <c r="B26" s="53">
        <v>0</v>
      </c>
      <c r="C26" s="57">
        <v>18</v>
      </c>
      <c r="D26" s="45" t="s">
        <v>223</v>
      </c>
      <c r="E26" s="57" t="s">
        <v>42</v>
      </c>
      <c r="F26" s="12">
        <v>70</v>
      </c>
      <c r="G26" s="103">
        <v>71</v>
      </c>
      <c r="H26" s="103">
        <v>64</v>
      </c>
      <c r="I26" s="12">
        <f t="shared" si="9"/>
        <v>-7</v>
      </c>
      <c r="J26" s="99">
        <f t="shared" si="10"/>
        <v>-9.859154929577457</v>
      </c>
      <c r="K26" s="99">
        <f t="shared" si="11"/>
        <v>91.428571428571431</v>
      </c>
      <c r="L26" s="129" t="s">
        <v>230</v>
      </c>
    </row>
    <row r="27" spans="1:12" ht="45" customHeight="1">
      <c r="A27" s="53">
        <v>66</v>
      </c>
      <c r="B27" s="53">
        <v>0</v>
      </c>
      <c r="C27" s="57">
        <v>19</v>
      </c>
      <c r="D27" s="45" t="s">
        <v>229</v>
      </c>
      <c r="E27" s="57" t="s">
        <v>46</v>
      </c>
      <c r="F27" s="103">
        <v>6836</v>
      </c>
      <c r="G27" s="103">
        <v>7641</v>
      </c>
      <c r="H27" s="103">
        <v>7641</v>
      </c>
      <c r="I27" s="12">
        <f t="shared" si="9"/>
        <v>0</v>
      </c>
      <c r="J27" s="99">
        <f t="shared" si="10"/>
        <v>0</v>
      </c>
      <c r="K27" s="99">
        <f t="shared" si="11"/>
        <v>111.77589233469864</v>
      </c>
      <c r="L27" s="53"/>
    </row>
    <row r="28" spans="1:12" ht="51.75" customHeight="1">
      <c r="A28" s="53">
        <v>66</v>
      </c>
      <c r="B28" s="53">
        <v>0</v>
      </c>
      <c r="C28" s="57">
        <v>20</v>
      </c>
      <c r="D28" s="45" t="s">
        <v>224</v>
      </c>
      <c r="E28" s="57" t="s">
        <v>46</v>
      </c>
      <c r="F28" s="103">
        <v>4430</v>
      </c>
      <c r="G28" s="103">
        <v>4623</v>
      </c>
      <c r="H28" s="103">
        <v>4238</v>
      </c>
      <c r="I28" s="12">
        <f t="shared" si="9"/>
        <v>-385</v>
      </c>
      <c r="J28" s="99">
        <f t="shared" si="10"/>
        <v>-8.327925589444078</v>
      </c>
      <c r="K28" s="99">
        <f t="shared" si="11"/>
        <v>95.665914221218955</v>
      </c>
      <c r="L28" s="129" t="s">
        <v>230</v>
      </c>
    </row>
    <row r="29" spans="1:12" ht="48" customHeight="1">
      <c r="A29" s="53">
        <v>66</v>
      </c>
      <c r="B29" s="53">
        <v>0</v>
      </c>
      <c r="C29" s="57">
        <v>21</v>
      </c>
      <c r="D29" s="45" t="s">
        <v>225</v>
      </c>
      <c r="E29" s="57" t="s">
        <v>46</v>
      </c>
      <c r="F29" s="103">
        <v>4175</v>
      </c>
      <c r="G29" s="103">
        <v>4008</v>
      </c>
      <c r="H29" s="103">
        <v>4008</v>
      </c>
      <c r="I29" s="12">
        <f t="shared" si="9"/>
        <v>0</v>
      </c>
      <c r="J29" s="99">
        <f t="shared" si="10"/>
        <v>0</v>
      </c>
      <c r="K29" s="99">
        <f t="shared" si="11"/>
        <v>96</v>
      </c>
      <c r="L29" s="53"/>
    </row>
    <row r="30" spans="1:12" ht="54.75" customHeight="1">
      <c r="A30" s="53">
        <v>66</v>
      </c>
      <c r="B30" s="53">
        <v>0</v>
      </c>
      <c r="C30" s="57">
        <v>22</v>
      </c>
      <c r="D30" s="45" t="s">
        <v>226</v>
      </c>
      <c r="E30" s="57" t="s">
        <v>46</v>
      </c>
      <c r="F30" s="103">
        <v>31506</v>
      </c>
      <c r="G30" s="103">
        <v>33638</v>
      </c>
      <c r="H30" s="103">
        <v>30322</v>
      </c>
      <c r="I30" s="12">
        <f t="shared" si="9"/>
        <v>-3316</v>
      </c>
      <c r="J30" s="99">
        <f t="shared" si="10"/>
        <v>-9.8578988049230105</v>
      </c>
      <c r="K30" s="99">
        <f t="shared" si="11"/>
        <v>96.241985653526314</v>
      </c>
      <c r="L30" s="129" t="s">
        <v>230</v>
      </c>
    </row>
    <row r="31" spans="1:12" ht="12.75" customHeight="1">
      <c r="A31" s="188" t="s">
        <v>37</v>
      </c>
      <c r="B31" s="189"/>
      <c r="C31" s="189"/>
      <c r="D31" s="189"/>
      <c r="E31" s="189"/>
      <c r="F31" s="189"/>
      <c r="G31" s="189"/>
      <c r="H31" s="189"/>
      <c r="I31" s="189"/>
      <c r="J31" s="189"/>
      <c r="K31" s="189"/>
      <c r="L31" s="189"/>
    </row>
    <row r="32" spans="1:12" ht="18.75" customHeight="1">
      <c r="A32" s="53">
        <v>66</v>
      </c>
      <c r="B32" s="53">
        <v>0</v>
      </c>
      <c r="C32" s="57">
        <v>23</v>
      </c>
      <c r="D32" s="56" t="s">
        <v>38</v>
      </c>
      <c r="E32" s="57" t="s">
        <v>42</v>
      </c>
      <c r="F32" s="57">
        <v>18</v>
      </c>
      <c r="G32" s="102">
        <v>8</v>
      </c>
      <c r="H32" s="102">
        <v>12</v>
      </c>
      <c r="I32" s="104">
        <f t="shared" ref="I32:I33" si="12">H32-G32</f>
        <v>4</v>
      </c>
      <c r="J32" s="104">
        <f t="shared" ref="J32:J33" si="13">(H32/G32)*100-100</f>
        <v>50</v>
      </c>
      <c r="K32" s="99">
        <f t="shared" ref="K32:K33" si="14">H32/F32*100</f>
        <v>66.666666666666657</v>
      </c>
      <c r="L32" s="143"/>
    </row>
    <row r="33" spans="1:12" ht="25.5">
      <c r="A33" s="53">
        <v>66</v>
      </c>
      <c r="B33" s="53">
        <v>0</v>
      </c>
      <c r="C33" s="57">
        <v>24</v>
      </c>
      <c r="D33" s="56" t="s">
        <v>40</v>
      </c>
      <c r="E33" s="57" t="s">
        <v>46</v>
      </c>
      <c r="F33" s="12">
        <v>5278</v>
      </c>
      <c r="G33" s="103">
        <v>2346</v>
      </c>
      <c r="H33" s="103">
        <v>3519</v>
      </c>
      <c r="I33" s="104">
        <f t="shared" si="12"/>
        <v>1173</v>
      </c>
      <c r="J33" s="104">
        <f t="shared" si="13"/>
        <v>50</v>
      </c>
      <c r="K33" s="99">
        <f t="shared" si="14"/>
        <v>66.672982190223578</v>
      </c>
      <c r="L33" s="183"/>
    </row>
    <row r="34" spans="1:12">
      <c r="A34" s="11"/>
    </row>
    <row r="35" spans="1:12">
      <c r="A35" s="11"/>
    </row>
    <row r="36" spans="1:12" ht="21.75" customHeight="1">
      <c r="A36" s="74" t="s">
        <v>214</v>
      </c>
      <c r="B36" s="74"/>
      <c r="C36" s="75"/>
      <c r="D36" s="73"/>
      <c r="E36" s="73"/>
      <c r="F36" s="23"/>
      <c r="G36" s="23"/>
      <c r="H36" s="23"/>
      <c r="I36" s="23"/>
      <c r="J36" s="23"/>
      <c r="K36" s="23"/>
    </row>
    <row r="37" spans="1:12" ht="12.75" customHeight="1">
      <c r="A37" s="74" t="s">
        <v>215</v>
      </c>
      <c r="B37" s="74"/>
      <c r="C37" s="74"/>
      <c r="D37" s="74"/>
      <c r="E37" s="74"/>
      <c r="F37" s="23"/>
      <c r="G37" s="23"/>
      <c r="H37" s="23"/>
      <c r="I37" s="23"/>
      <c r="J37" s="23"/>
      <c r="K37" s="23"/>
    </row>
    <row r="38" spans="1:12" ht="15.75">
      <c r="A38" s="74"/>
      <c r="B38" s="74"/>
      <c r="C38" s="74"/>
      <c r="D38" s="74"/>
      <c r="E38" s="74"/>
      <c r="F38" s="23"/>
      <c r="G38" s="23"/>
      <c r="H38" s="23"/>
      <c r="I38" s="23"/>
      <c r="J38" s="23"/>
      <c r="K38" s="23"/>
    </row>
    <row r="39" spans="1:12" ht="15.75">
      <c r="A39" s="74"/>
      <c r="B39" s="74"/>
      <c r="C39" s="75"/>
      <c r="D39" s="73"/>
      <c r="E39" s="73"/>
      <c r="F39" s="23"/>
      <c r="G39" s="23"/>
      <c r="H39" s="23"/>
      <c r="I39" s="23"/>
      <c r="J39" s="23"/>
      <c r="K39" s="23"/>
    </row>
    <row r="40" spans="1:12" ht="15.75">
      <c r="A40" s="74" t="s">
        <v>216</v>
      </c>
      <c r="B40" s="74"/>
      <c r="C40" s="75"/>
      <c r="D40" s="73"/>
      <c r="E40" s="73"/>
      <c r="F40" s="23"/>
      <c r="G40" s="23"/>
      <c r="H40" s="23"/>
      <c r="I40" s="23"/>
      <c r="J40" s="23"/>
      <c r="K40" s="23"/>
    </row>
    <row r="41" spans="1:12" ht="18.75">
      <c r="A41" s="140"/>
      <c r="B41" s="141"/>
      <c r="C41" s="142"/>
      <c r="D41" s="73"/>
      <c r="E41" s="73"/>
      <c r="F41" s="23"/>
      <c r="G41" s="23"/>
      <c r="H41" s="23"/>
      <c r="I41" s="23"/>
      <c r="J41" s="23"/>
      <c r="K41" s="23"/>
    </row>
    <row r="42" spans="1:12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</row>
  </sheetData>
  <mergeCells count="16">
    <mergeCell ref="B2:L2"/>
    <mergeCell ref="L4:L5"/>
    <mergeCell ref="K4:K5"/>
    <mergeCell ref="J4:J5"/>
    <mergeCell ref="I4:I5"/>
    <mergeCell ref="E4:E5"/>
    <mergeCell ref="D4:D5"/>
    <mergeCell ref="C4:C5"/>
    <mergeCell ref="A41:C41"/>
    <mergeCell ref="L32:L33"/>
    <mergeCell ref="F4:H4"/>
    <mergeCell ref="A6:L6"/>
    <mergeCell ref="A21:L21"/>
    <mergeCell ref="A22:L22"/>
    <mergeCell ref="A31:L31"/>
    <mergeCell ref="A4:B4"/>
  </mergeCells>
  <pageMargins left="0.51181102362204722" right="0.51181102362204722" top="0.23622047244094491" bottom="0.23622047244094491" header="0.11811023622047245" footer="0.11811023622047245"/>
  <pageSetup paperSize="9"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2:K30"/>
  <sheetViews>
    <sheetView zoomScaleNormal="100" workbookViewId="0">
      <selection activeCell="L11" sqref="L11"/>
    </sheetView>
  </sheetViews>
  <sheetFormatPr defaultRowHeight="12.75"/>
  <cols>
    <col min="1" max="1" width="14.5703125" customWidth="1"/>
    <col min="2" max="2" width="12.7109375" customWidth="1"/>
    <col min="3" max="3" width="12.140625" customWidth="1"/>
    <col min="4" max="4" width="11.140625" customWidth="1"/>
    <col min="5" max="5" width="12.42578125" customWidth="1"/>
    <col min="6" max="6" width="11.42578125" customWidth="1"/>
    <col min="7" max="7" width="12.7109375" customWidth="1"/>
    <col min="8" max="8" width="12.28515625" customWidth="1"/>
    <col min="9" max="9" width="13.42578125" customWidth="1"/>
    <col min="10" max="10" width="16.7109375" customWidth="1"/>
    <col min="11" max="11" width="13" customWidth="1"/>
  </cols>
  <sheetData>
    <row r="2" spans="1:11" ht="66.75" customHeight="1">
      <c r="A2" s="155" t="s">
        <v>265</v>
      </c>
      <c r="B2" s="155"/>
      <c r="C2" s="155"/>
      <c r="D2" s="155"/>
      <c r="E2" s="155"/>
      <c r="F2" s="155"/>
      <c r="G2" s="155"/>
      <c r="H2" s="155"/>
      <c r="I2" s="155"/>
      <c r="J2" s="155"/>
      <c r="K2" s="155"/>
    </row>
    <row r="3" spans="1:11" ht="18.75" customHeight="1">
      <c r="A3" s="105" t="s">
        <v>47</v>
      </c>
      <c r="B3" s="191" t="s">
        <v>237</v>
      </c>
      <c r="C3" s="191"/>
      <c r="D3" s="191"/>
      <c r="E3" s="191" t="s">
        <v>238</v>
      </c>
      <c r="F3" s="191"/>
      <c r="G3" s="105" t="s">
        <v>239</v>
      </c>
      <c r="H3" s="191" t="s">
        <v>240</v>
      </c>
      <c r="I3" s="191"/>
      <c r="J3" s="191"/>
      <c r="K3" s="191"/>
    </row>
    <row r="4" spans="1:11" ht="75" customHeight="1">
      <c r="A4" s="106">
        <v>1</v>
      </c>
      <c r="B4" s="144" t="s">
        <v>241</v>
      </c>
      <c r="C4" s="192"/>
      <c r="D4" s="192"/>
      <c r="E4" s="193">
        <v>45344</v>
      </c>
      <c r="F4" s="192"/>
      <c r="G4" s="106">
        <v>197</v>
      </c>
      <c r="H4" s="194" t="s">
        <v>242</v>
      </c>
      <c r="I4" s="194"/>
      <c r="J4" s="194"/>
      <c r="K4" s="195"/>
    </row>
    <row r="5" spans="1:11" ht="78" customHeight="1">
      <c r="A5" s="106">
        <v>2</v>
      </c>
      <c r="B5" s="144" t="s">
        <v>241</v>
      </c>
      <c r="C5" s="192"/>
      <c r="D5" s="192"/>
      <c r="E5" s="193">
        <v>45442</v>
      </c>
      <c r="F5" s="192"/>
      <c r="G5" s="106">
        <v>571</v>
      </c>
      <c r="H5" s="194" t="s">
        <v>243</v>
      </c>
      <c r="I5" s="194"/>
      <c r="J5" s="194"/>
      <c r="K5" s="195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>
      <c r="A7" s="74" t="s">
        <v>214</v>
      </c>
      <c r="B7" s="74"/>
      <c r="C7" s="75"/>
      <c r="D7" s="73"/>
      <c r="E7" s="73"/>
      <c r="F7" s="23"/>
      <c r="G7" s="23"/>
      <c r="H7" s="23"/>
      <c r="I7" s="1"/>
      <c r="J7" s="1"/>
      <c r="K7" s="1"/>
    </row>
    <row r="8" spans="1:11" ht="15.75">
      <c r="A8" s="74" t="s">
        <v>215</v>
      </c>
      <c r="B8" s="74"/>
      <c r="C8" s="74"/>
      <c r="D8" s="74"/>
      <c r="E8" s="74"/>
      <c r="F8" s="23"/>
      <c r="G8" s="23"/>
      <c r="H8" s="23"/>
      <c r="I8" s="1"/>
      <c r="J8" s="1"/>
      <c r="K8" s="1"/>
    </row>
    <row r="9" spans="1:11" ht="15.75">
      <c r="A9" s="74"/>
      <c r="B9" s="74"/>
      <c r="C9" s="74"/>
      <c r="D9" s="74"/>
      <c r="E9" s="74"/>
      <c r="F9" s="23"/>
      <c r="G9" s="23"/>
      <c r="H9" s="23"/>
      <c r="I9" s="1"/>
      <c r="J9" s="1"/>
      <c r="K9" s="1"/>
    </row>
    <row r="10" spans="1:11" ht="15.75">
      <c r="A10" s="74"/>
      <c r="B10" s="74"/>
      <c r="C10" s="75"/>
      <c r="D10" s="73"/>
      <c r="E10" s="73"/>
      <c r="F10" s="23"/>
      <c r="G10" s="23"/>
      <c r="H10" s="23"/>
      <c r="I10" s="1"/>
      <c r="J10" s="1"/>
      <c r="K10" s="1"/>
    </row>
    <row r="11" spans="1:11" ht="15.75">
      <c r="A11" s="74" t="s">
        <v>216</v>
      </c>
      <c r="B11" s="74"/>
      <c r="C11" s="75"/>
      <c r="D11" s="73"/>
      <c r="E11" s="73"/>
      <c r="F11" s="23"/>
      <c r="G11" s="23"/>
      <c r="H11" s="23"/>
      <c r="I11" s="1"/>
      <c r="J11" s="1"/>
      <c r="K11" s="1"/>
    </row>
    <row r="12" spans="1:11" ht="18.75">
      <c r="A12" s="140"/>
      <c r="B12" s="141"/>
      <c r="C12" s="142"/>
      <c r="D12" s="73"/>
      <c r="E12" s="73"/>
      <c r="F12" s="23"/>
      <c r="G12" s="23"/>
      <c r="H12" s="23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</sheetData>
  <mergeCells count="11">
    <mergeCell ref="A12:C12"/>
    <mergeCell ref="A2:K2"/>
    <mergeCell ref="B3:D3"/>
    <mergeCell ref="E3:F3"/>
    <mergeCell ref="H3:K3"/>
    <mergeCell ref="B4:D4"/>
    <mergeCell ref="E4:F4"/>
    <mergeCell ref="H4:K4"/>
    <mergeCell ref="B5:D5"/>
    <mergeCell ref="E5:F5"/>
    <mergeCell ref="H5:K5"/>
  </mergeCells>
  <pageMargins left="0.70866141732283472" right="0.70866141732283472" top="0.74803149606299213" bottom="0.74803149606299213" header="0.31496062992125984" footer="0.31496062992125984"/>
  <pageSetup paperSize="9" scale="9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K51"/>
  <sheetViews>
    <sheetView tabSelected="1" workbookViewId="0">
      <selection activeCell="M14" sqref="M14"/>
    </sheetView>
  </sheetViews>
  <sheetFormatPr defaultRowHeight="12.75"/>
  <cols>
    <col min="1" max="3" width="9.140625" style="1"/>
    <col min="4" max="4" width="33.7109375" style="1" customWidth="1"/>
    <col min="5" max="5" width="11" style="1" customWidth="1"/>
    <col min="6" max="6" width="9.28515625" style="1" customWidth="1"/>
    <col min="7" max="7" width="9.5703125" style="1" bestFit="1" customWidth="1"/>
    <col min="8" max="8" width="29.7109375" style="1" customWidth="1"/>
    <col min="9" max="16384" width="9.140625" style="1"/>
  </cols>
  <sheetData>
    <row r="1" spans="1:8" ht="40.5" customHeight="1">
      <c r="B1" s="155" t="s">
        <v>266</v>
      </c>
      <c r="C1" s="207"/>
      <c r="D1" s="207"/>
      <c r="E1" s="207"/>
      <c r="F1" s="207"/>
      <c r="G1" s="207"/>
      <c r="H1" s="207"/>
    </row>
    <row r="3" spans="1:8" ht="77.25" customHeight="1">
      <c r="A3" s="199" t="s">
        <v>6</v>
      </c>
      <c r="B3" s="200"/>
      <c r="C3" s="197" t="s">
        <v>47</v>
      </c>
      <c r="D3" s="197" t="s">
        <v>48</v>
      </c>
      <c r="E3" s="197" t="s">
        <v>49</v>
      </c>
      <c r="F3" s="199" t="s">
        <v>50</v>
      </c>
      <c r="G3" s="145"/>
      <c r="H3" s="130" t="s">
        <v>267</v>
      </c>
    </row>
    <row r="4" spans="1:8" ht="65.25" customHeight="1">
      <c r="A4" s="128" t="s">
        <v>7</v>
      </c>
      <c r="B4" s="128" t="s">
        <v>8</v>
      </c>
      <c r="C4" s="198"/>
      <c r="D4" s="198"/>
      <c r="E4" s="198"/>
      <c r="F4" s="132" t="s">
        <v>268</v>
      </c>
      <c r="G4" s="132" t="s">
        <v>269</v>
      </c>
      <c r="H4" s="127" t="s">
        <v>93</v>
      </c>
    </row>
    <row r="5" spans="1:8" ht="18" customHeight="1">
      <c r="A5" s="6">
        <v>66</v>
      </c>
      <c r="B5" s="6">
        <v>0</v>
      </c>
      <c r="C5" s="6">
        <v>1</v>
      </c>
      <c r="D5" s="56" t="s">
        <v>32</v>
      </c>
      <c r="E5" s="6" t="s">
        <v>42</v>
      </c>
      <c r="F5" s="101">
        <v>2100</v>
      </c>
      <c r="G5" s="101">
        <v>2347</v>
      </c>
      <c r="H5" s="86">
        <v>100</v>
      </c>
    </row>
    <row r="6" spans="1:8" ht="18.75" customHeight="1">
      <c r="A6" s="6">
        <v>66</v>
      </c>
      <c r="B6" s="6">
        <v>0</v>
      </c>
      <c r="C6" s="6">
        <v>2</v>
      </c>
      <c r="D6" s="54" t="s">
        <v>125</v>
      </c>
      <c r="E6" s="6" t="s">
        <v>42</v>
      </c>
      <c r="F6" s="101">
        <v>95462</v>
      </c>
      <c r="G6" s="101">
        <v>96273</v>
      </c>
      <c r="H6" s="86">
        <v>100</v>
      </c>
    </row>
    <row r="7" spans="1:8" ht="18" customHeight="1">
      <c r="A7" s="6">
        <v>66</v>
      </c>
      <c r="B7" s="6">
        <v>0</v>
      </c>
      <c r="C7" s="6">
        <v>3</v>
      </c>
      <c r="D7" s="54" t="s">
        <v>126</v>
      </c>
      <c r="E7" s="6" t="s">
        <v>138</v>
      </c>
      <c r="F7" s="101">
        <v>730</v>
      </c>
      <c r="G7" s="101">
        <v>659</v>
      </c>
      <c r="H7" s="86">
        <f t="shared" ref="H7:H28" si="0">G7/F7*100</f>
        <v>90.273972602739732</v>
      </c>
    </row>
    <row r="8" spans="1:8" ht="18" customHeight="1">
      <c r="A8" s="6">
        <v>66</v>
      </c>
      <c r="B8" s="6">
        <v>0</v>
      </c>
      <c r="C8" s="6">
        <v>4</v>
      </c>
      <c r="D8" s="27" t="s">
        <v>128</v>
      </c>
      <c r="E8" s="6" t="s">
        <v>42</v>
      </c>
      <c r="F8" s="101">
        <v>3000</v>
      </c>
      <c r="G8" s="101">
        <v>4798</v>
      </c>
      <c r="H8" s="86">
        <v>100</v>
      </c>
    </row>
    <row r="9" spans="1:8" ht="25.5">
      <c r="A9" s="6">
        <v>66</v>
      </c>
      <c r="B9" s="6">
        <v>0</v>
      </c>
      <c r="C9" s="6">
        <v>5</v>
      </c>
      <c r="D9" s="54" t="s">
        <v>129</v>
      </c>
      <c r="E9" s="6" t="s">
        <v>138</v>
      </c>
      <c r="F9" s="101">
        <v>35</v>
      </c>
      <c r="G9" s="101">
        <v>35</v>
      </c>
      <c r="H9" s="86">
        <f t="shared" si="0"/>
        <v>100</v>
      </c>
    </row>
    <row r="10" spans="1:8" ht="63.75">
      <c r="A10" s="6">
        <v>66</v>
      </c>
      <c r="B10" s="6">
        <v>0</v>
      </c>
      <c r="C10" s="6">
        <v>6</v>
      </c>
      <c r="D10" s="54" t="s">
        <v>130</v>
      </c>
      <c r="E10" s="6" t="s">
        <v>138</v>
      </c>
      <c r="F10" s="101">
        <v>8300</v>
      </c>
      <c r="G10" s="101">
        <v>7620</v>
      </c>
      <c r="H10" s="86">
        <f t="shared" si="0"/>
        <v>91.807228915662648</v>
      </c>
    </row>
    <row r="11" spans="1:8" ht="19.5" customHeight="1">
      <c r="A11" s="6">
        <v>66</v>
      </c>
      <c r="B11" s="6">
        <v>0</v>
      </c>
      <c r="C11" s="6">
        <v>7</v>
      </c>
      <c r="D11" s="54" t="s">
        <v>132</v>
      </c>
      <c r="E11" s="6" t="s">
        <v>42</v>
      </c>
      <c r="F11" s="101">
        <v>5900</v>
      </c>
      <c r="G11" s="101">
        <v>5620</v>
      </c>
      <c r="H11" s="86">
        <f t="shared" si="0"/>
        <v>95.254237288135585</v>
      </c>
    </row>
    <row r="12" spans="1:8" ht="41.25" customHeight="1">
      <c r="A12" s="6">
        <v>66</v>
      </c>
      <c r="B12" s="6">
        <v>0</v>
      </c>
      <c r="C12" s="6">
        <v>8</v>
      </c>
      <c r="D12" s="54" t="s">
        <v>133</v>
      </c>
      <c r="E12" s="6" t="s">
        <v>139</v>
      </c>
      <c r="F12" s="101">
        <v>4</v>
      </c>
      <c r="G12" s="101">
        <v>4</v>
      </c>
      <c r="H12" s="86">
        <f t="shared" si="0"/>
        <v>100</v>
      </c>
    </row>
    <row r="13" spans="1:8" ht="21.75" customHeight="1">
      <c r="A13" s="6">
        <v>66</v>
      </c>
      <c r="B13" s="6">
        <v>0</v>
      </c>
      <c r="C13" s="6">
        <v>9</v>
      </c>
      <c r="D13" s="54" t="s">
        <v>134</v>
      </c>
      <c r="E13" s="6" t="s">
        <v>138</v>
      </c>
      <c r="F13" s="101">
        <v>48479</v>
      </c>
      <c r="G13" s="101">
        <v>48440</v>
      </c>
      <c r="H13" s="86">
        <v>100</v>
      </c>
    </row>
    <row r="14" spans="1:8" ht="44.25" customHeight="1">
      <c r="A14" s="6">
        <v>66</v>
      </c>
      <c r="B14" s="6">
        <v>0</v>
      </c>
      <c r="C14" s="6">
        <v>10</v>
      </c>
      <c r="D14" s="54" t="s">
        <v>158</v>
      </c>
      <c r="E14" s="6" t="s">
        <v>41</v>
      </c>
      <c r="F14" s="101">
        <v>40</v>
      </c>
      <c r="G14" s="101">
        <v>40</v>
      </c>
      <c r="H14" s="86">
        <f t="shared" si="0"/>
        <v>100</v>
      </c>
    </row>
    <row r="15" spans="1:8" ht="44.25" customHeight="1">
      <c r="A15" s="6">
        <v>66</v>
      </c>
      <c r="B15" s="6">
        <v>0</v>
      </c>
      <c r="C15" s="6">
        <v>11</v>
      </c>
      <c r="D15" s="54" t="s">
        <v>159</v>
      </c>
      <c r="E15" s="6" t="s">
        <v>41</v>
      </c>
      <c r="F15" s="101">
        <v>60</v>
      </c>
      <c r="G15" s="101">
        <v>60</v>
      </c>
      <c r="H15" s="86">
        <f t="shared" si="0"/>
        <v>100</v>
      </c>
    </row>
    <row r="16" spans="1:8">
      <c r="A16" s="6">
        <v>66</v>
      </c>
      <c r="B16" s="6">
        <v>0</v>
      </c>
      <c r="C16" s="6">
        <v>12</v>
      </c>
      <c r="D16" s="54" t="s">
        <v>135</v>
      </c>
      <c r="E16" s="6" t="s">
        <v>42</v>
      </c>
      <c r="F16" s="101">
        <v>55</v>
      </c>
      <c r="G16" s="101">
        <v>51</v>
      </c>
      <c r="H16" s="86">
        <f t="shared" si="0"/>
        <v>92.72727272727272</v>
      </c>
    </row>
    <row r="17" spans="1:8">
      <c r="A17" s="6">
        <v>66</v>
      </c>
      <c r="B17" s="6">
        <v>0</v>
      </c>
      <c r="C17" s="6">
        <v>13</v>
      </c>
      <c r="D17" s="54" t="s">
        <v>136</v>
      </c>
      <c r="E17" s="6" t="s">
        <v>58</v>
      </c>
      <c r="F17" s="101">
        <v>395</v>
      </c>
      <c r="G17" s="101">
        <v>396</v>
      </c>
      <c r="H17" s="86">
        <v>100</v>
      </c>
    </row>
    <row r="18" spans="1:8">
      <c r="A18" s="6">
        <v>66</v>
      </c>
      <c r="B18" s="6">
        <v>0</v>
      </c>
      <c r="C18" s="6">
        <v>14</v>
      </c>
      <c r="D18" s="45" t="s">
        <v>220</v>
      </c>
      <c r="E18" s="6" t="s">
        <v>42</v>
      </c>
      <c r="F18" s="103">
        <v>19</v>
      </c>
      <c r="G18" s="103">
        <v>19</v>
      </c>
      <c r="H18" s="86">
        <f t="shared" si="0"/>
        <v>100</v>
      </c>
    </row>
    <row r="19" spans="1:8" ht="25.5">
      <c r="A19" s="6">
        <v>66</v>
      </c>
      <c r="B19" s="6">
        <v>0</v>
      </c>
      <c r="C19" s="6">
        <v>15</v>
      </c>
      <c r="D19" s="45" t="s">
        <v>221</v>
      </c>
      <c r="E19" s="6" t="s">
        <v>46</v>
      </c>
      <c r="F19" s="103">
        <v>12</v>
      </c>
      <c r="G19" s="103">
        <v>11</v>
      </c>
      <c r="H19" s="86">
        <f t="shared" si="0"/>
        <v>91.666666666666657</v>
      </c>
    </row>
    <row r="20" spans="1:8">
      <c r="A20" s="6">
        <v>66</v>
      </c>
      <c r="B20" s="6">
        <v>0</v>
      </c>
      <c r="C20" s="6">
        <v>16</v>
      </c>
      <c r="D20" s="45" t="s">
        <v>222</v>
      </c>
      <c r="E20" s="6" t="s">
        <v>42</v>
      </c>
      <c r="F20" s="103">
        <v>12</v>
      </c>
      <c r="G20" s="103">
        <v>12</v>
      </c>
      <c r="H20" s="86">
        <f t="shared" si="0"/>
        <v>100</v>
      </c>
    </row>
    <row r="21" spans="1:8">
      <c r="A21" s="6">
        <v>66</v>
      </c>
      <c r="B21" s="6">
        <v>0</v>
      </c>
      <c r="C21" s="6">
        <v>17</v>
      </c>
      <c r="D21" s="45" t="s">
        <v>223</v>
      </c>
      <c r="E21" s="6" t="s">
        <v>46</v>
      </c>
      <c r="F21" s="103">
        <v>71</v>
      </c>
      <c r="G21" s="103">
        <v>64</v>
      </c>
      <c r="H21" s="86">
        <f t="shared" si="0"/>
        <v>90.140845070422543</v>
      </c>
    </row>
    <row r="22" spans="1:8" ht="25.5">
      <c r="A22" s="6">
        <v>66</v>
      </c>
      <c r="B22" s="6">
        <v>0</v>
      </c>
      <c r="C22" s="6">
        <v>18</v>
      </c>
      <c r="D22" s="45" t="s">
        <v>229</v>
      </c>
      <c r="E22" s="6" t="s">
        <v>42</v>
      </c>
      <c r="F22" s="103">
        <v>7641</v>
      </c>
      <c r="G22" s="103">
        <v>7641</v>
      </c>
      <c r="H22" s="86">
        <f t="shared" si="0"/>
        <v>100</v>
      </c>
    </row>
    <row r="23" spans="1:8" ht="25.5">
      <c r="A23" s="6">
        <v>66</v>
      </c>
      <c r="B23" s="6">
        <v>0</v>
      </c>
      <c r="C23" s="6">
        <v>19</v>
      </c>
      <c r="D23" s="45" t="s">
        <v>224</v>
      </c>
      <c r="E23" s="6" t="s">
        <v>46</v>
      </c>
      <c r="F23" s="103">
        <v>4623</v>
      </c>
      <c r="G23" s="103">
        <v>4238</v>
      </c>
      <c r="H23" s="86">
        <f t="shared" si="0"/>
        <v>91.672074410555922</v>
      </c>
    </row>
    <row r="24" spans="1:8" ht="25.5">
      <c r="A24" s="6">
        <v>66</v>
      </c>
      <c r="B24" s="6">
        <v>0</v>
      </c>
      <c r="C24" s="6">
        <v>20</v>
      </c>
      <c r="D24" s="45" t="s">
        <v>225</v>
      </c>
      <c r="E24" s="6" t="s">
        <v>42</v>
      </c>
      <c r="F24" s="103">
        <v>4008</v>
      </c>
      <c r="G24" s="103">
        <v>4008</v>
      </c>
      <c r="H24" s="86">
        <f t="shared" si="0"/>
        <v>100</v>
      </c>
    </row>
    <row r="25" spans="1:8" ht="25.5">
      <c r="A25" s="6">
        <v>66</v>
      </c>
      <c r="B25" s="6">
        <v>0</v>
      </c>
      <c r="C25" s="6">
        <v>21</v>
      </c>
      <c r="D25" s="45" t="s">
        <v>226</v>
      </c>
      <c r="E25" s="6" t="s">
        <v>46</v>
      </c>
      <c r="F25" s="103">
        <v>33638</v>
      </c>
      <c r="G25" s="103">
        <v>30322</v>
      </c>
      <c r="H25" s="86">
        <f t="shared" si="0"/>
        <v>90.142101195076989</v>
      </c>
    </row>
    <row r="26" spans="1:8">
      <c r="A26" s="6">
        <v>66</v>
      </c>
      <c r="B26" s="6">
        <v>0</v>
      </c>
      <c r="C26" s="6">
        <v>22</v>
      </c>
      <c r="D26" s="56" t="s">
        <v>38</v>
      </c>
      <c r="E26" s="6" t="s">
        <v>42</v>
      </c>
      <c r="F26" s="101">
        <v>8</v>
      </c>
      <c r="G26" s="101">
        <v>12</v>
      </c>
      <c r="H26" s="86">
        <v>100</v>
      </c>
    </row>
    <row r="27" spans="1:8" ht="22.5" customHeight="1">
      <c r="A27" s="6">
        <v>66</v>
      </c>
      <c r="B27" s="6">
        <v>0</v>
      </c>
      <c r="C27" s="6">
        <v>23</v>
      </c>
      <c r="D27" s="56" t="s">
        <v>40</v>
      </c>
      <c r="E27" s="6" t="s">
        <v>46</v>
      </c>
      <c r="F27" s="101">
        <v>2346</v>
      </c>
      <c r="G27" s="101">
        <v>3519</v>
      </c>
      <c r="H27" s="86">
        <v>100</v>
      </c>
    </row>
    <row r="28" spans="1:8" ht="48" customHeight="1">
      <c r="A28" s="6">
        <v>66</v>
      </c>
      <c r="B28" s="6">
        <v>0</v>
      </c>
      <c r="C28" s="6">
        <v>24</v>
      </c>
      <c r="D28" s="56" t="s">
        <v>94</v>
      </c>
      <c r="E28" s="6" t="s">
        <v>95</v>
      </c>
      <c r="F28" s="87">
        <v>114023.673</v>
      </c>
      <c r="G28" s="87">
        <v>112259.902</v>
      </c>
      <c r="H28" s="86">
        <f t="shared" si="0"/>
        <v>98.453153670992521</v>
      </c>
    </row>
    <row r="29" spans="1:8">
      <c r="A29" s="55"/>
      <c r="B29" s="55"/>
      <c r="C29" s="55"/>
      <c r="D29" s="56" t="s">
        <v>96</v>
      </c>
      <c r="E29" s="55"/>
      <c r="F29" s="6"/>
      <c r="G29" s="6"/>
      <c r="H29" s="114">
        <f>SUM(H5:H28)</f>
        <v>2332.1375525475255</v>
      </c>
    </row>
    <row r="30" spans="1:8">
      <c r="A30" s="55"/>
      <c r="B30" s="55"/>
      <c r="C30" s="55"/>
      <c r="D30" s="56" t="s">
        <v>97</v>
      </c>
      <c r="E30" s="55"/>
      <c r="F30" s="6"/>
      <c r="G30" s="6"/>
      <c r="H30" s="115">
        <f>H29/C28</f>
        <v>97.172398022813567</v>
      </c>
    </row>
    <row r="32" spans="1:8">
      <c r="A32" s="201" t="s">
        <v>233</v>
      </c>
      <c r="B32" s="201"/>
      <c r="C32" s="201"/>
      <c r="D32" s="201"/>
      <c r="E32" s="201"/>
      <c r="F32" s="201"/>
      <c r="G32" s="201"/>
      <c r="H32" s="201"/>
    </row>
    <row r="33" spans="1:11">
      <c r="A33" s="202" t="s">
        <v>270</v>
      </c>
      <c r="B33" s="202"/>
      <c r="C33" s="202"/>
      <c r="D33" s="202"/>
      <c r="E33" s="202"/>
      <c r="F33" s="202"/>
      <c r="G33" s="202"/>
      <c r="H33" s="203"/>
    </row>
    <row r="34" spans="1:11" ht="37.5" customHeight="1">
      <c r="A34" s="204" t="s">
        <v>271</v>
      </c>
      <c r="B34" s="204"/>
      <c r="C34" s="204"/>
      <c r="D34" s="204"/>
      <c r="E34" s="204"/>
      <c r="F34" s="204"/>
      <c r="G34" s="204"/>
      <c r="H34" s="205"/>
    </row>
    <row r="35" spans="1:11" ht="32.25" customHeight="1">
      <c r="A35" s="206" t="s">
        <v>234</v>
      </c>
      <c r="B35" s="206"/>
      <c r="C35" s="206"/>
      <c r="D35" s="206"/>
      <c r="E35" s="206"/>
      <c r="F35" s="206"/>
      <c r="G35" s="206"/>
      <c r="H35" s="206"/>
    </row>
    <row r="36" spans="1:11" ht="16.5" customHeight="1">
      <c r="A36" s="1" t="s">
        <v>272</v>
      </c>
    </row>
    <row r="38" spans="1:11" ht="18" customHeight="1">
      <c r="A38" s="206" t="s">
        <v>235</v>
      </c>
      <c r="B38" s="206"/>
      <c r="C38" s="206"/>
      <c r="D38" s="206"/>
      <c r="E38" s="206"/>
      <c r="F38" s="206"/>
      <c r="G38" s="206"/>
      <c r="H38" s="206"/>
    </row>
    <row r="39" spans="1:11">
      <c r="A39" s="1" t="s">
        <v>273</v>
      </c>
    </row>
    <row r="40" spans="1:11" ht="21.75" customHeight="1"/>
    <row r="41" spans="1:11" ht="22.5" customHeight="1">
      <c r="A41" s="206" t="s">
        <v>236</v>
      </c>
      <c r="B41" s="206"/>
      <c r="C41" s="206"/>
      <c r="D41" s="206"/>
      <c r="E41" s="206"/>
      <c r="F41" s="206"/>
      <c r="G41" s="206"/>
      <c r="H41" s="206"/>
    </row>
    <row r="42" spans="1:11" ht="18" customHeight="1">
      <c r="A42" s="1" t="s">
        <v>274</v>
      </c>
    </row>
    <row r="44" spans="1:11" ht="32.25" customHeight="1">
      <c r="A44" s="196" t="s">
        <v>275</v>
      </c>
      <c r="B44" s="196"/>
      <c r="C44" s="196"/>
      <c r="D44" s="196"/>
      <c r="E44" s="196"/>
      <c r="F44" s="196"/>
      <c r="G44" s="196"/>
      <c r="H44" s="147"/>
    </row>
    <row r="47" spans="1:11" customFormat="1" ht="15.75">
      <c r="A47" s="74" t="s">
        <v>214</v>
      </c>
      <c r="B47" s="74"/>
      <c r="C47" s="75"/>
      <c r="D47" s="73"/>
      <c r="E47" s="73"/>
      <c r="F47" s="23"/>
      <c r="G47" s="23"/>
      <c r="H47" s="23"/>
      <c r="I47" s="1"/>
      <c r="J47" s="1"/>
      <c r="K47" s="1"/>
    </row>
    <row r="48" spans="1:11" customFormat="1" ht="15.75">
      <c r="A48" s="74" t="s">
        <v>215</v>
      </c>
      <c r="B48" s="74"/>
      <c r="C48" s="74"/>
      <c r="D48" s="74"/>
      <c r="E48" s="74"/>
      <c r="F48" s="23"/>
      <c r="G48" s="23"/>
      <c r="H48" s="23"/>
      <c r="I48" s="1"/>
      <c r="J48" s="1"/>
      <c r="K48" s="1"/>
    </row>
    <row r="49" spans="1:11" customFormat="1" ht="15.75">
      <c r="A49" s="74"/>
      <c r="B49" s="74"/>
      <c r="C49" s="74"/>
      <c r="D49" s="74"/>
      <c r="E49" s="74"/>
      <c r="F49" s="23"/>
      <c r="G49" s="23"/>
      <c r="H49" s="23"/>
      <c r="I49" s="1"/>
      <c r="J49" s="1"/>
      <c r="K49" s="1"/>
    </row>
    <row r="50" spans="1:11" customFormat="1" ht="15.75">
      <c r="A50" s="74"/>
      <c r="B50" s="74"/>
      <c r="C50" s="75"/>
      <c r="D50" s="73"/>
      <c r="E50" s="73"/>
      <c r="F50" s="23"/>
      <c r="G50" s="23"/>
      <c r="H50" s="23"/>
      <c r="I50" s="1"/>
      <c r="J50" s="1"/>
      <c r="K50" s="1"/>
    </row>
    <row r="51" spans="1:11" customFormat="1" ht="15.75">
      <c r="A51" s="74" t="s">
        <v>216</v>
      </c>
      <c r="B51" s="74"/>
      <c r="C51" s="75"/>
      <c r="D51" s="73"/>
      <c r="E51" s="73"/>
      <c r="F51" s="23"/>
      <c r="G51" s="23"/>
      <c r="H51" s="23"/>
      <c r="I51" s="1"/>
      <c r="J51" s="1"/>
      <c r="K51" s="1"/>
    </row>
  </sheetData>
  <mergeCells count="13">
    <mergeCell ref="B1:H1"/>
    <mergeCell ref="F3:G3"/>
    <mergeCell ref="C3:C4"/>
    <mergeCell ref="D3:D4"/>
    <mergeCell ref="A41:H41"/>
    <mergeCell ref="A44:H44"/>
    <mergeCell ref="E3:E4"/>
    <mergeCell ref="A3:B3"/>
    <mergeCell ref="A32:H32"/>
    <mergeCell ref="A33:H33"/>
    <mergeCell ref="A34:H34"/>
    <mergeCell ref="A35:H35"/>
    <mergeCell ref="A38:H38"/>
  </mergeCells>
  <pageMargins left="0.70866141732283472" right="0.31496062992125984" top="0.35433070866141736" bottom="0.35433070866141736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6</vt:i4>
      </vt:variant>
    </vt:vector>
  </HeadingPairs>
  <TitlesOfParts>
    <vt:vector size="13" baseType="lpstr">
      <vt:lpstr>Форма 1</vt:lpstr>
      <vt:lpstr>форма 2</vt:lpstr>
      <vt:lpstr>форма 3</vt:lpstr>
      <vt:lpstr>форма 4</vt:lpstr>
      <vt:lpstr>форма 5</vt:lpstr>
      <vt:lpstr>форма 6</vt:lpstr>
      <vt:lpstr>оценка программы</vt:lpstr>
      <vt:lpstr>'оценка программы'!Заголовки_для_печати</vt:lpstr>
      <vt:lpstr>'Форма 1'!Заголовки_для_печати</vt:lpstr>
      <vt:lpstr>'форма 3'!Заголовки_для_печати</vt:lpstr>
      <vt:lpstr>'форма 4'!Заголовки_для_печати</vt:lpstr>
      <vt:lpstr>'форма 5'!Заголовки_для_печати</vt:lpstr>
      <vt:lpstr>'форма 4'!Область_печати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Людмила Н. Бобрешева</dc:creator>
  <dc:description>POI HSSF rep:2.52.0.105</dc:description>
  <cp:lastModifiedBy>User</cp:lastModifiedBy>
  <cp:lastPrinted>2025-03-11T10:40:59Z</cp:lastPrinted>
  <dcterms:created xsi:type="dcterms:W3CDTF">2021-04-27T04:20:55Z</dcterms:created>
  <dcterms:modified xsi:type="dcterms:W3CDTF">2025-03-11T10:44:04Z</dcterms:modified>
</cp:coreProperties>
</file>